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20" yWindow="-120" windowWidth="19416" windowHeight="11016"/>
  </bookViews>
  <sheets>
    <sheet name="PL bo tri von" sheetId="8" r:id="rId1"/>
  </sheets>
  <definedNames>
    <definedName name="_xlnm.Print_Area" localSheetId="0">'PL bo tri von'!$A$1:$S$12</definedName>
    <definedName name="_xlnm.Print_Titles" localSheetId="0">'PL bo tri von'!$5:$7</definedName>
  </definedNames>
  <calcPr calcId="144525"/>
</workbook>
</file>

<file path=xl/calcChain.xml><?xml version="1.0" encoding="utf-8"?>
<calcChain xmlns="http://schemas.openxmlformats.org/spreadsheetml/2006/main">
  <c r="W11" i="8" l="1"/>
  <c r="N9" i="8"/>
  <c r="P9" i="8"/>
  <c r="Q9" i="8"/>
  <c r="R9" i="8"/>
  <c r="M9" i="8"/>
  <c r="O11" i="8"/>
  <c r="U11" i="8"/>
  <c r="O10" i="8" l="1"/>
  <c r="O9" i="8" s="1"/>
  <c r="U10" i="8" l="1"/>
  <c r="N8" i="8" l="1"/>
  <c r="O8" i="8"/>
  <c r="P8" i="8"/>
  <c r="Q8" i="8"/>
  <c r="R8" i="8"/>
  <c r="M8" i="8"/>
  <c r="K8" i="8" l="1"/>
  <c r="J8" i="8"/>
  <c r="I8" i="8"/>
</calcChain>
</file>

<file path=xl/sharedStrings.xml><?xml version="1.0" encoding="utf-8"?>
<sst xmlns="http://schemas.openxmlformats.org/spreadsheetml/2006/main" count="45" uniqueCount="37">
  <si>
    <t>I</t>
  </si>
  <si>
    <t>Trong đó:</t>
  </si>
  <si>
    <t>STT</t>
  </si>
  <si>
    <t>Ghi chú</t>
  </si>
  <si>
    <t>Tên dự án, công trình</t>
  </si>
  <si>
    <t>Quyết định phê duyệt chủ trương đầu tư</t>
  </si>
  <si>
    <t>Phụ lục</t>
  </si>
  <si>
    <t>Địa điểm xây dựng</t>
  </si>
  <si>
    <t>Quy mô đầu tư</t>
  </si>
  <si>
    <t>Số, ngày, tháng, năm</t>
  </si>
  <si>
    <t>NST</t>
  </si>
  <si>
    <t>HTX</t>
  </si>
  <si>
    <t>Quyết định phê duyệt dự án</t>
  </si>
  <si>
    <t>Tổng mức đầu tư</t>
  </si>
  <si>
    <t>Lũy kế vốn đã phân bổ đến năm 2024</t>
  </si>
  <si>
    <t>ĐVT: Triệu đồng</t>
  </si>
  <si>
    <t>Nhóm dự án (A, B, C)</t>
  </si>
  <si>
    <t>C</t>
  </si>
  <si>
    <t>Đơn vị thụ hưởng</t>
  </si>
  <si>
    <t>Thời giạn thực hiện</t>
  </si>
  <si>
    <t>CP dự phòng</t>
  </si>
  <si>
    <t>TỔNG SỐ</t>
  </si>
  <si>
    <t>Kế hoạch vốn NST năm 2025</t>
  </si>
  <si>
    <t>Đầu tư xây dựng xưởng, đầu tư thiết bị, máy móc, dụng cụ xưởng sơ chế, chế biến trái cây, nông sản của Hợp tác xã rau an toàn Nắng Xanh, xã Thuận An, thị xã Bình Minh</t>
  </si>
  <si>
    <t>Hợp tác xã rau an toàn Nắng Xanh</t>
  </si>
  <si>
    <t>Xã Thuận An</t>
  </si>
  <si>
    <t>Nhà xưởng, hạng mục phụ trợ, thiết bị</t>
  </si>
  <si>
    <t>2025-2026</t>
  </si>
  <si>
    <t>1853/QĐ-UBND ngày 13/5/2025</t>
  </si>
  <si>
    <t>HTX Nông nghiệp dịch vụ Đông Thành</t>
  </si>
  <si>
    <t>Xã Đông Thành</t>
  </si>
  <si>
    <t>1854/QĐ-UBND ngày 13/5/2025</t>
  </si>
  <si>
    <t>THỊ XÃ BÌNH MINH</t>
  </si>
  <si>
    <t>Đầu tư xây dựng xưởng, đầu tư thiết bị, máy móc, dụng cụ xưởng sơ chế, chế biến trái cây, nông sản cho Hợp tác xã nông nghiệp và dịch vụ Đông Thành, xã Đông Thành, thị xã Bình Minh</t>
  </si>
  <si>
    <t>Nguồn vượt thu XSKT được HĐND tỉnh, UBND tỉnh giao đầu năm là 28.554 triệu đồng; trong đó, phân khai đợt 1 là 4.982 triệu đồng, đợt 2 là 4.207 triệu đồng, đợt 3 là 980 triệu đồng, đợt 4 là 3.839 triệu đồng, đợt 5 là 490 triệu đồng, đợt 6 là 2.470 triệu đồng; số còn lại chưa phân khai là 11.586 triệu đồng.</t>
  </si>
  <si>
    <t>KẾ HOẠCH PHÂN BỔ VỐN HỖ TRỢ ĐẦU TƯ KẾT CẤU HẠ TẦNG VÀ CHẾ BIẾN SẢN PHẨM 
ĐỐI VỚI HỢP TÁC XÃ NÔNG NGHIỆP NĂM 2025 (ĐỢT 6)</t>
  </si>
  <si>
    <t>(Kèm theo Quyết định số:  1070/QĐ-UBND ngày    03/6/2025 của Ủy ban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</si>
</sst>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15" x14ac:knownFonts="1">
    <font>
      <sz val="11"/>
      <color theme="1"/>
      <name val="Calibri"/>
      <family val="2"/>
      <scheme val="minor"/>
    </font>
    <font>
      <sz val="11"/>
      <color indexed="8"/>
      <name val="Times New Roman"/>
      <family val="1"/>
    </font>
    <font>
      <sz val="10"/>
      <name val="Arial"/>
      <family val="2"/>
    </font>
    <font>
      <b/>
      <sz val="11"/>
      <color indexed="8"/>
      <name val="Times New Roman"/>
      <family val="1"/>
    </font>
    <font>
      <sz val="14"/>
      <color theme="1"/>
      <name val="Times New Roman"/>
      <family val="2"/>
      <charset val="163"/>
    </font>
    <font>
      <b/>
      <sz val="14"/>
      <color theme="1"/>
      <name val="Times New Roman"/>
      <family val="1"/>
    </font>
    <font>
      <b/>
      <sz val="13"/>
      <color theme="1"/>
      <name val="Times New Roman"/>
      <family val="1"/>
    </font>
    <font>
      <sz val="13"/>
      <color theme="1"/>
      <name val="Times New Roman"/>
      <family val="1"/>
    </font>
    <font>
      <b/>
      <sz val="12"/>
      <color theme="1"/>
      <name val="Times New Roman"/>
      <family val="1"/>
    </font>
    <font>
      <b/>
      <i/>
      <sz val="12"/>
      <color theme="1"/>
      <name val="Times New Roman"/>
      <family val="1"/>
    </font>
    <font>
      <b/>
      <sz val="15"/>
      <color indexed="8"/>
      <name val="Times New Roman"/>
      <family val="1"/>
    </font>
    <font>
      <b/>
      <sz val="18"/>
      <color indexed="8"/>
      <name val="Times New Roman"/>
      <family val="1"/>
    </font>
    <font>
      <b/>
      <sz val="13"/>
      <name val="Times New Roman"/>
      <family val="1"/>
    </font>
    <font>
      <i/>
      <sz val="14"/>
      <color indexed="8"/>
      <name val="Times New Roman"/>
      <family val="1"/>
    </font>
    <font>
      <sz val="13"/>
      <color rgb="FF000000"/>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43" fontId="2" fillId="0" borderId="0" applyFont="0" applyFill="0" applyBorder="0" applyAlignment="0" applyProtection="0"/>
    <xf numFmtId="0" fontId="2" fillId="0" borderId="0"/>
    <xf numFmtId="0" fontId="4" fillId="0" borderId="0"/>
  </cellStyleXfs>
  <cellXfs count="39">
    <xf numFmtId="0" fontId="0" fillId="0" borderId="0" xfId="0"/>
    <xf numFmtId="0" fontId="1" fillId="0" borderId="0" xfId="0" applyFont="1" applyFill="1" applyAlignment="1">
      <alignment wrapText="1"/>
    </xf>
    <xf numFmtId="0" fontId="7" fillId="0" borderId="1" xfId="0" applyFont="1" applyFill="1" applyBorder="1" applyAlignment="1">
      <alignment horizontal="center" vertical="center" wrapText="1"/>
    </xf>
    <xf numFmtId="41" fontId="7" fillId="0" borderId="1" xfId="0" applyNumberFormat="1" applyFont="1" applyFill="1" applyBorder="1" applyAlignment="1">
      <alignment horizontal="right" vertical="center" wrapText="1"/>
    </xf>
    <xf numFmtId="0" fontId="1" fillId="0" borderId="1" xfId="0" applyFont="1" applyFill="1" applyBorder="1" applyAlignment="1">
      <alignment wrapText="1"/>
    </xf>
    <xf numFmtId="0" fontId="1" fillId="0" borderId="0" xfId="0" applyFont="1" applyFill="1" applyAlignment="1">
      <alignment horizontal="center" vertical="center" wrapText="1"/>
    </xf>
    <xf numFmtId="3" fontId="1" fillId="0" borderId="0" xfId="0" applyNumberFormat="1" applyFont="1" applyFill="1" applyAlignment="1">
      <alignment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right" vertical="center" wrapText="1"/>
    </xf>
    <xf numFmtId="41" fontId="6"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3" fillId="0" borderId="0" xfId="0" applyFont="1" applyFill="1" applyAlignment="1">
      <alignment wrapText="1"/>
    </xf>
    <xf numFmtId="0" fontId="1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1" fontId="7"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right" vertical="center" wrapText="1"/>
    </xf>
    <xf numFmtId="41" fontId="12" fillId="0" borderId="1" xfId="0" applyNumberFormat="1" applyFont="1" applyFill="1" applyBorder="1" applyAlignment="1">
      <alignment horizontal="right" vertical="center" wrapText="1"/>
    </xf>
    <xf numFmtId="0" fontId="12"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center" vertical="center" wrapText="1"/>
    </xf>
    <xf numFmtId="41" fontId="1" fillId="0" borderId="0" xfId="0" applyNumberFormat="1" applyFont="1" applyFill="1" applyAlignment="1">
      <alignment wrapText="1"/>
    </xf>
    <xf numFmtId="0" fontId="7" fillId="0" borderId="5" xfId="0" applyFont="1" applyBorder="1" applyAlignment="1">
      <alignment horizontal="center" vertical="center" wrapText="1"/>
    </xf>
    <xf numFmtId="3"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3" fillId="0" borderId="0" xfId="0" applyFont="1" applyFill="1" applyAlignment="1">
      <alignment horizontal="center" vertical="center" wrapText="1"/>
    </xf>
    <xf numFmtId="0" fontId="11"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4" xfId="0"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13" fillId="0" borderId="8" xfId="0" applyFont="1" applyFill="1" applyBorder="1" applyAlignment="1">
      <alignment horizontal="right" vertical="center" wrapText="1"/>
    </xf>
  </cellXfs>
  <cellStyles count="4">
    <cellStyle name="Comma 2" xfId="1"/>
    <cellStyle name="Normal" xfId="0" builtinId="0"/>
    <cellStyle name="Normal 2" xfId="2"/>
    <cellStyle name="Normal 3" xfId="3"/>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2"/>
  <sheetViews>
    <sheetView tabSelected="1" view="pageBreakPreview" zoomScale="70" zoomScaleNormal="85" zoomScaleSheetLayoutView="70" workbookViewId="0">
      <selection activeCell="A3" sqref="A3:S3"/>
    </sheetView>
  </sheetViews>
  <sheetFormatPr defaultColWidth="9.109375" defaultRowHeight="13.8" x14ac:dyDescent="0.25"/>
  <cols>
    <col min="1" max="1" width="6.6640625" style="5" customWidth="1"/>
    <col min="2" max="2" width="40.5546875" style="1" customWidth="1"/>
    <col min="3" max="3" width="9" style="1" customWidth="1"/>
    <col min="4" max="4" width="13.44140625" style="5" customWidth="1"/>
    <col min="5" max="5" width="12" style="5" customWidth="1"/>
    <col min="6" max="6" width="10.33203125" style="5" customWidth="1"/>
    <col min="7" max="7" width="13.33203125" style="5" customWidth="1"/>
    <col min="8" max="8" width="14.33203125" style="6" hidden="1" customWidth="1"/>
    <col min="9" max="9" width="10.6640625" style="6" hidden="1" customWidth="1"/>
    <col min="10" max="10" width="10.5546875" style="6" hidden="1" customWidth="1"/>
    <col min="11" max="11" width="11.33203125" style="6" hidden="1" customWidth="1"/>
    <col min="12" max="12" width="17.109375" style="6" customWidth="1"/>
    <col min="13" max="13" width="11" style="1" customWidth="1"/>
    <col min="14" max="14" width="11.44140625" style="1" customWidth="1"/>
    <col min="15" max="16" width="10.88671875" style="1" customWidth="1"/>
    <col min="17" max="17" width="13.44140625" style="1" customWidth="1"/>
    <col min="18" max="18" width="13.5546875" style="1" customWidth="1"/>
    <col min="19" max="19" width="35.5546875" style="1" customWidth="1"/>
    <col min="20" max="20" width="12.33203125" style="1" customWidth="1"/>
    <col min="21" max="22" width="9.109375" style="1" customWidth="1"/>
    <col min="23" max="23" width="14.88671875" style="1" customWidth="1"/>
    <col min="24" max="28" width="9.109375" style="1" customWidth="1"/>
    <col min="29" max="29" width="12.33203125" style="1" customWidth="1"/>
    <col min="30" max="31" width="9.109375" style="1" customWidth="1"/>
    <col min="32" max="16384" width="9.109375" style="1"/>
  </cols>
  <sheetData>
    <row r="1" spans="1:25" ht="27" customHeight="1" x14ac:dyDescent="0.25">
      <c r="A1" s="26" t="s">
        <v>6</v>
      </c>
      <c r="B1" s="26"/>
      <c r="C1" s="26"/>
      <c r="D1" s="26"/>
      <c r="E1" s="26"/>
      <c r="F1" s="26"/>
      <c r="G1" s="26"/>
      <c r="H1" s="26"/>
      <c r="I1" s="26"/>
      <c r="J1" s="26"/>
      <c r="K1" s="26"/>
      <c r="L1" s="26"/>
      <c r="M1" s="26"/>
      <c r="N1" s="26"/>
      <c r="O1" s="26"/>
      <c r="P1" s="26"/>
      <c r="Q1" s="26"/>
      <c r="R1" s="26"/>
      <c r="S1" s="26"/>
    </row>
    <row r="2" spans="1:25" ht="48" customHeight="1" x14ac:dyDescent="0.25">
      <c r="A2" s="28" t="s">
        <v>35</v>
      </c>
      <c r="B2" s="28"/>
      <c r="C2" s="28"/>
      <c r="D2" s="28"/>
      <c r="E2" s="28"/>
      <c r="F2" s="28"/>
      <c r="G2" s="28"/>
      <c r="H2" s="28"/>
      <c r="I2" s="28"/>
      <c r="J2" s="28"/>
      <c r="K2" s="28"/>
      <c r="L2" s="28"/>
      <c r="M2" s="28"/>
      <c r="N2" s="28"/>
      <c r="O2" s="28"/>
      <c r="P2" s="28"/>
      <c r="Q2" s="28"/>
      <c r="R2" s="28"/>
      <c r="S2" s="28"/>
    </row>
    <row r="3" spans="1:25" ht="28.95" customHeight="1" x14ac:dyDescent="0.25">
      <c r="A3" s="27" t="s">
        <v>36</v>
      </c>
      <c r="B3" s="27"/>
      <c r="C3" s="27"/>
      <c r="D3" s="27"/>
      <c r="E3" s="27"/>
      <c r="F3" s="27"/>
      <c r="G3" s="27"/>
      <c r="H3" s="27"/>
      <c r="I3" s="27"/>
      <c r="J3" s="27"/>
      <c r="K3" s="27"/>
      <c r="L3" s="27"/>
      <c r="M3" s="27"/>
      <c r="N3" s="27"/>
      <c r="O3" s="27"/>
      <c r="P3" s="27"/>
      <c r="Q3" s="27"/>
      <c r="R3" s="27"/>
      <c r="S3" s="27"/>
    </row>
    <row r="4" spans="1:25" ht="35.25" customHeight="1" x14ac:dyDescent="0.25">
      <c r="R4" s="38" t="s">
        <v>15</v>
      </c>
      <c r="S4" s="38"/>
    </row>
    <row r="5" spans="1:25" ht="47.25" customHeight="1" x14ac:dyDescent="0.25">
      <c r="A5" s="24" t="s">
        <v>2</v>
      </c>
      <c r="B5" s="24" t="s">
        <v>4</v>
      </c>
      <c r="C5" s="29" t="s">
        <v>16</v>
      </c>
      <c r="D5" s="24" t="s">
        <v>18</v>
      </c>
      <c r="E5" s="24" t="s">
        <v>7</v>
      </c>
      <c r="F5" s="24" t="s">
        <v>8</v>
      </c>
      <c r="G5" s="24" t="s">
        <v>19</v>
      </c>
      <c r="H5" s="25" t="s">
        <v>5</v>
      </c>
      <c r="I5" s="25"/>
      <c r="J5" s="25"/>
      <c r="K5" s="25"/>
      <c r="L5" s="32" t="s">
        <v>12</v>
      </c>
      <c r="M5" s="33"/>
      <c r="N5" s="33"/>
      <c r="O5" s="33"/>
      <c r="P5" s="34"/>
      <c r="Q5" s="25" t="s">
        <v>14</v>
      </c>
      <c r="R5" s="25" t="s">
        <v>22</v>
      </c>
      <c r="S5" s="25" t="s">
        <v>3</v>
      </c>
    </row>
    <row r="6" spans="1:25" ht="24.75" customHeight="1" x14ac:dyDescent="0.25">
      <c r="A6" s="24"/>
      <c r="B6" s="24"/>
      <c r="C6" s="30"/>
      <c r="D6" s="24"/>
      <c r="E6" s="24"/>
      <c r="F6" s="24"/>
      <c r="G6" s="24"/>
      <c r="H6" s="25" t="s">
        <v>9</v>
      </c>
      <c r="I6" s="24" t="s">
        <v>13</v>
      </c>
      <c r="J6" s="23" t="s">
        <v>1</v>
      </c>
      <c r="K6" s="23"/>
      <c r="L6" s="25" t="s">
        <v>9</v>
      </c>
      <c r="M6" s="24" t="s">
        <v>13</v>
      </c>
      <c r="N6" s="35" t="s">
        <v>1</v>
      </c>
      <c r="O6" s="36"/>
      <c r="P6" s="37"/>
      <c r="Q6" s="25"/>
      <c r="R6" s="25"/>
      <c r="S6" s="25"/>
    </row>
    <row r="7" spans="1:25" ht="55.2" customHeight="1" x14ac:dyDescent="0.25">
      <c r="A7" s="24"/>
      <c r="B7" s="24"/>
      <c r="C7" s="31"/>
      <c r="D7" s="24"/>
      <c r="E7" s="24"/>
      <c r="F7" s="24"/>
      <c r="G7" s="24"/>
      <c r="H7" s="25"/>
      <c r="I7" s="24"/>
      <c r="J7" s="11" t="s">
        <v>10</v>
      </c>
      <c r="K7" s="11" t="s">
        <v>11</v>
      </c>
      <c r="L7" s="25"/>
      <c r="M7" s="24"/>
      <c r="N7" s="11" t="s">
        <v>10</v>
      </c>
      <c r="O7" s="11" t="s">
        <v>11</v>
      </c>
      <c r="P7" s="11" t="s">
        <v>20</v>
      </c>
      <c r="Q7" s="25"/>
      <c r="R7" s="25"/>
      <c r="S7" s="25"/>
      <c r="U7" s="12"/>
      <c r="V7" s="12"/>
      <c r="W7" s="12"/>
      <c r="X7" s="12"/>
      <c r="Y7" s="12"/>
    </row>
    <row r="8" spans="1:25" ht="168" x14ac:dyDescent="0.25">
      <c r="A8" s="7"/>
      <c r="B8" s="14" t="s">
        <v>21</v>
      </c>
      <c r="C8" s="7"/>
      <c r="D8" s="7"/>
      <c r="E8" s="7"/>
      <c r="F8" s="7"/>
      <c r="G8" s="7"/>
      <c r="H8" s="8"/>
      <c r="I8" s="9" t="e">
        <f>SUM(I12,#REF!,#REF!,#REF!)</f>
        <v>#REF!</v>
      </c>
      <c r="J8" s="9" t="e">
        <f>SUM(J12,#REF!,#REF!,#REF!)</f>
        <v>#REF!</v>
      </c>
      <c r="K8" s="9" t="e">
        <f>SUM(K12,#REF!,#REF!,#REF!)</f>
        <v>#REF!</v>
      </c>
      <c r="L8" s="9"/>
      <c r="M8" s="9">
        <f t="shared" ref="M8:R8" si="0">M9+M12</f>
        <v>2812</v>
      </c>
      <c r="N8" s="9">
        <f t="shared" si="0"/>
        <v>2470</v>
      </c>
      <c r="O8" s="9">
        <f t="shared" si="0"/>
        <v>286</v>
      </c>
      <c r="P8" s="9">
        <f t="shared" si="0"/>
        <v>56</v>
      </c>
      <c r="Q8" s="9">
        <f t="shared" si="0"/>
        <v>0</v>
      </c>
      <c r="R8" s="9">
        <f t="shared" si="0"/>
        <v>2470</v>
      </c>
      <c r="S8" s="18" t="s">
        <v>34</v>
      </c>
    </row>
    <row r="9" spans="1:25" ht="34.5" customHeight="1" x14ac:dyDescent="0.25">
      <c r="A9" s="7" t="s">
        <v>0</v>
      </c>
      <c r="B9" s="14" t="s">
        <v>32</v>
      </c>
      <c r="C9" s="7"/>
      <c r="D9" s="7"/>
      <c r="E9" s="7"/>
      <c r="F9" s="7"/>
      <c r="G9" s="7"/>
      <c r="H9" s="8"/>
      <c r="I9" s="9"/>
      <c r="J9" s="9"/>
      <c r="K9" s="9"/>
      <c r="L9" s="9"/>
      <c r="M9" s="9">
        <f>M10+M11</f>
        <v>2812</v>
      </c>
      <c r="N9" s="9">
        <f t="shared" ref="N9:R9" si="1">N10+N11</f>
        <v>2470</v>
      </c>
      <c r="O9" s="9">
        <f t="shared" si="1"/>
        <v>286</v>
      </c>
      <c r="P9" s="9">
        <f t="shared" si="1"/>
        <v>56</v>
      </c>
      <c r="Q9" s="9">
        <f t="shared" si="1"/>
        <v>0</v>
      </c>
      <c r="R9" s="9">
        <f t="shared" si="1"/>
        <v>2470</v>
      </c>
      <c r="S9" s="13"/>
    </row>
    <row r="10" spans="1:25" ht="84" x14ac:dyDescent="0.25">
      <c r="A10" s="2">
        <v>1</v>
      </c>
      <c r="B10" s="19" t="s">
        <v>23</v>
      </c>
      <c r="C10" s="2" t="s">
        <v>17</v>
      </c>
      <c r="D10" s="20" t="s">
        <v>24</v>
      </c>
      <c r="E10" s="2" t="s">
        <v>25</v>
      </c>
      <c r="F10" s="2" t="s">
        <v>26</v>
      </c>
      <c r="G10" s="2" t="s">
        <v>27</v>
      </c>
      <c r="H10" s="8"/>
      <c r="I10" s="9"/>
      <c r="J10" s="9"/>
      <c r="K10" s="9"/>
      <c r="L10" s="15" t="s">
        <v>28</v>
      </c>
      <c r="M10" s="3">
        <v>1789</v>
      </c>
      <c r="N10" s="3">
        <v>1600</v>
      </c>
      <c r="O10" s="3">
        <f>M10-N10-P10</f>
        <v>181</v>
      </c>
      <c r="P10" s="3">
        <v>8</v>
      </c>
      <c r="Q10" s="3">
        <v>0</v>
      </c>
      <c r="R10" s="3">
        <v>1600</v>
      </c>
      <c r="S10" s="13"/>
      <c r="U10" s="21">
        <f>(N10+O10)*90%</f>
        <v>1602.9</v>
      </c>
    </row>
    <row r="11" spans="1:25" ht="84" x14ac:dyDescent="0.25">
      <c r="A11" s="2">
        <v>2</v>
      </c>
      <c r="B11" s="19" t="s">
        <v>33</v>
      </c>
      <c r="C11" s="2" t="s">
        <v>17</v>
      </c>
      <c r="D11" s="22" t="s">
        <v>29</v>
      </c>
      <c r="E11" s="2" t="s">
        <v>30</v>
      </c>
      <c r="F11" s="2" t="s">
        <v>26</v>
      </c>
      <c r="G11" s="2" t="s">
        <v>27</v>
      </c>
      <c r="H11" s="8"/>
      <c r="I11" s="9"/>
      <c r="J11" s="9"/>
      <c r="K11" s="9"/>
      <c r="L11" s="15" t="s">
        <v>31</v>
      </c>
      <c r="M11" s="3">
        <v>1023</v>
      </c>
      <c r="N11" s="3">
        <v>870</v>
      </c>
      <c r="O11" s="3">
        <f>M11-N11-P11</f>
        <v>105</v>
      </c>
      <c r="P11" s="3">
        <v>48</v>
      </c>
      <c r="Q11" s="3">
        <v>0</v>
      </c>
      <c r="R11" s="3">
        <v>870</v>
      </c>
      <c r="S11" s="13"/>
      <c r="U11" s="1">
        <f>(M11-P11)*90%</f>
        <v>877.5</v>
      </c>
      <c r="W11" s="1">
        <f>28554-4982-4207-980-3839-490-2470</f>
        <v>11586</v>
      </c>
    </row>
    <row r="12" spans="1:25" ht="41.25" hidden="1" customHeight="1" x14ac:dyDescent="0.25">
      <c r="A12" s="7"/>
      <c r="B12" s="7"/>
      <c r="C12" s="2"/>
      <c r="D12" s="10"/>
      <c r="E12" s="10"/>
      <c r="F12" s="10"/>
      <c r="G12" s="10"/>
      <c r="H12" s="8"/>
      <c r="I12" s="8"/>
      <c r="J12" s="8"/>
      <c r="K12" s="8"/>
      <c r="L12" s="8"/>
      <c r="M12" s="16"/>
      <c r="N12" s="16"/>
      <c r="O12" s="16"/>
      <c r="P12" s="16"/>
      <c r="Q12" s="17"/>
      <c r="R12" s="16"/>
      <c r="S12" s="4"/>
    </row>
  </sheetData>
  <mergeCells count="22">
    <mergeCell ref="L6:L7"/>
    <mergeCell ref="G5:G7"/>
    <mergeCell ref="A1:S1"/>
    <mergeCell ref="A3:S3"/>
    <mergeCell ref="A2:S2"/>
    <mergeCell ref="C5:C7"/>
    <mergeCell ref="I6:I7"/>
    <mergeCell ref="L5:P5"/>
    <mergeCell ref="N6:P6"/>
    <mergeCell ref="Q5:Q7"/>
    <mergeCell ref="R5:R7"/>
    <mergeCell ref="S5:S7"/>
    <mergeCell ref="R4:S4"/>
    <mergeCell ref="M6:M7"/>
    <mergeCell ref="H5:K5"/>
    <mergeCell ref="H6:H7"/>
    <mergeCell ref="J6:K6"/>
    <mergeCell ref="A5:A7"/>
    <mergeCell ref="B5:B7"/>
    <mergeCell ref="D5:D7"/>
    <mergeCell ref="E5:E7"/>
    <mergeCell ref="F5:F7"/>
  </mergeCells>
  <printOptions horizontalCentered="1"/>
  <pageMargins left="0.2" right="0.2" top="0.5" bottom="0.5" header="0.3" footer="0.3"/>
  <pageSetup paperSize="9" scale="60" orientation="landscape" verticalDpi="0" r:id="rId1"/>
  <headerFooter>
    <oddFooter>&amp;C&amp;"Times New Roman,Regular"&amp;12&amp;P/&amp;N</oddFooter>
  </headerFooter>
  <colBreaks count="1" manualBreakCount="1">
    <brk id="19"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bo tri von</vt:lpstr>
      <vt:lpstr>'PL bo tri von'!Print_Area</vt:lpstr>
      <vt:lpstr>'PL bo tri von'!Print_Titles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2025-05-22T08:24:50Z</cp:lastPrinted>
  <dcterms:created xsi:type="dcterms:W3CDTF">2017-09-01T01:16:41Z</dcterms:created>
  <dcterms:modified xsi:type="dcterms:W3CDTF">2025-06-03T08:19:58Z</dcterms:modified>
</cp:coreProperties>
</file>