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ad479452e6b24787"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firstSheet="1" activeTab="1"/>
  </bookViews>
  <sheets>
    <sheet name="PL 1" sheetId="2" state="hidden" r:id="rId1"/>
    <sheet name="PL1" sheetId="5" r:id="rId2"/>
    <sheet name="PL2" sheetId="4" r:id="rId3"/>
  </sheets>
  <definedNames>
    <definedName name="_xlnm.Print_Titles" localSheetId="0">'PL 1'!$6:$7</definedName>
    <definedName name="_xlnm.Print_Titles" localSheetId="1">'PL1'!$6:$8</definedName>
    <definedName name="_xlnm.Print_Titles" localSheetId="2">'PL2'!$6:$9</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4" l="1"/>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59" i="5"/>
  <c r="D58" i="5"/>
  <c r="D57" i="5"/>
  <c r="D56" i="5"/>
  <c r="D55" i="5"/>
  <c r="D54" i="5"/>
  <c r="D53" i="5"/>
  <c r="D52" i="5"/>
  <c r="D51" i="5"/>
  <c r="D50" i="5"/>
  <c r="D49" i="5"/>
  <c r="D48" i="5"/>
  <c r="E47" i="5"/>
  <c r="D47" i="5" s="1"/>
  <c r="D46" i="5"/>
  <c r="D45" i="5"/>
  <c r="D44" i="5"/>
  <c r="D43" i="5"/>
  <c r="D42" i="5"/>
  <c r="D41" i="5"/>
  <c r="D40" i="5"/>
  <c r="D39" i="5"/>
  <c r="D38" i="5"/>
  <c r="E37" i="5"/>
  <c r="D37" i="5"/>
  <c r="D35" i="5"/>
  <c r="D34" i="5"/>
  <c r="D33" i="5"/>
  <c r="D32" i="5"/>
  <c r="D31" i="5"/>
  <c r="D30" i="5"/>
  <c r="D29" i="5"/>
  <c r="D28" i="5"/>
  <c r="D27" i="5"/>
  <c r="F26" i="5"/>
  <c r="F25" i="5" s="1"/>
  <c r="D24" i="5"/>
  <c r="D23" i="5"/>
  <c r="H22" i="5"/>
  <c r="E22" i="5"/>
  <c r="D21" i="5"/>
  <c r="D20" i="5"/>
  <c r="D19" i="5" s="1"/>
  <c r="H19" i="5"/>
  <c r="G19" i="5"/>
  <c r="G9" i="5" s="1"/>
  <c r="D18" i="5"/>
  <c r="D17" i="5"/>
  <c r="D16" i="5"/>
  <c r="D15" i="5"/>
  <c r="D14" i="5"/>
  <c r="D13" i="5"/>
  <c r="D12" i="5"/>
  <c r="D11" i="5"/>
  <c r="H10" i="5"/>
  <c r="D10" i="5" s="1"/>
  <c r="D47" i="2"/>
  <c r="D37" i="2"/>
  <c r="D21" i="2"/>
  <c r="D18" i="2"/>
  <c r="D9" i="2"/>
  <c r="D22" i="5" l="1"/>
  <c r="E36" i="5"/>
  <c r="E9" i="5" s="1"/>
  <c r="D26" i="5"/>
  <c r="D25" i="5" s="1"/>
  <c r="F9" i="5"/>
  <c r="D36" i="5"/>
  <c r="H9" i="5"/>
  <c r="D10" i="4"/>
  <c r="D9" i="5" l="1"/>
  <c r="D51" i="2"/>
  <c r="G52" i="4" s="1"/>
  <c r="F52" i="4" s="1"/>
  <c r="E52" i="4" s="1"/>
  <c r="D19" i="2"/>
  <c r="D25" i="2" l="1"/>
  <c r="F26" i="2"/>
  <c r="D11" i="2"/>
  <c r="K13" i="4" s="1"/>
  <c r="E36" i="2" l="1"/>
  <c r="D26" i="2"/>
  <c r="H8" i="2"/>
  <c r="D24" i="2" l="1"/>
  <c r="G39" i="4" l="1"/>
  <c r="F39" i="4" s="1"/>
  <c r="E39" i="4" s="1"/>
  <c r="J25" i="4"/>
  <c r="J23" i="4" s="1"/>
  <c r="G24" i="4"/>
  <c r="F24" i="4" s="1"/>
  <c r="E24" i="4" s="1"/>
  <c r="J21" i="4"/>
  <c r="F21" i="4" s="1"/>
  <c r="E21" i="4" s="1"/>
  <c r="I22" i="4"/>
  <c r="I20" i="4" s="1"/>
  <c r="K11" i="4"/>
  <c r="E11" i="4" s="1"/>
  <c r="E13" i="4"/>
  <c r="F22" i="4" l="1"/>
  <c r="E22" i="4" s="1"/>
  <c r="G23" i="4"/>
  <c r="F23" i="4" s="1"/>
  <c r="E23" i="4" s="1"/>
  <c r="F25" i="4"/>
  <c r="E25" i="4" s="1"/>
  <c r="J20" i="4"/>
  <c r="F20" i="4" s="1"/>
  <c r="E20" i="4" s="1"/>
  <c r="G38" i="4"/>
  <c r="F38" i="4" s="1"/>
  <c r="I10" i="4"/>
  <c r="D48" i="2"/>
  <c r="G49" i="4" s="1"/>
  <c r="F49" i="4" s="1"/>
  <c r="E49" i="4" s="1"/>
  <c r="D49" i="2"/>
  <c r="G50" i="4" s="1"/>
  <c r="F50" i="4" s="1"/>
  <c r="E50" i="4" s="1"/>
  <c r="D50" i="2"/>
  <c r="G51" i="4" s="1"/>
  <c r="F51" i="4" s="1"/>
  <c r="E51" i="4" s="1"/>
  <c r="D52" i="2"/>
  <c r="D53" i="2"/>
  <c r="K53" i="4" s="1"/>
  <c r="E53" i="4" s="1"/>
  <c r="D54" i="2"/>
  <c r="K54" i="4" s="1"/>
  <c r="E54" i="4" s="1"/>
  <c r="D55" i="2"/>
  <c r="K55" i="4" s="1"/>
  <c r="E55" i="4" s="1"/>
  <c r="D56" i="2"/>
  <c r="K56" i="4" s="1"/>
  <c r="E56" i="4" s="1"/>
  <c r="D57" i="2"/>
  <c r="K57" i="4" s="1"/>
  <c r="E57" i="4" s="1"/>
  <c r="D58" i="2"/>
  <c r="K58" i="4" s="1"/>
  <c r="E58" i="4" s="1"/>
  <c r="D59" i="2"/>
  <c r="K59" i="4" s="1"/>
  <c r="E59" i="4" s="1"/>
  <c r="D60" i="2"/>
  <c r="K60" i="4" s="1"/>
  <c r="E60" i="4" s="1"/>
  <c r="D38" i="2"/>
  <c r="D39" i="2"/>
  <c r="K40" i="4" s="1"/>
  <c r="E40" i="4" s="1"/>
  <c r="D40" i="2"/>
  <c r="K41" i="4" s="1"/>
  <c r="E41" i="4" s="1"/>
  <c r="D41" i="2"/>
  <c r="K42" i="4" s="1"/>
  <c r="E42" i="4" s="1"/>
  <c r="D42" i="2"/>
  <c r="K43" i="4" s="1"/>
  <c r="E43" i="4" s="1"/>
  <c r="D43" i="2"/>
  <c r="K44" i="4" s="1"/>
  <c r="E44" i="4" s="1"/>
  <c r="D44" i="2"/>
  <c r="K45" i="4" s="1"/>
  <c r="E45" i="4" s="1"/>
  <c r="D45" i="2"/>
  <c r="K46" i="4" s="1"/>
  <c r="E46" i="4" s="1"/>
  <c r="D46" i="2"/>
  <c r="K47" i="4" s="1"/>
  <c r="E47" i="4" s="1"/>
  <c r="D23" i="2"/>
  <c r="D22" i="2"/>
  <c r="D20" i="2"/>
  <c r="D27" i="2"/>
  <c r="H28" i="4" s="1"/>
  <c r="F28" i="4" s="1"/>
  <c r="E28" i="4" s="1"/>
  <c r="D28" i="2"/>
  <c r="K29" i="4" s="1"/>
  <c r="E29" i="4" s="1"/>
  <c r="D29" i="2"/>
  <c r="K30" i="4" s="1"/>
  <c r="E30" i="4" s="1"/>
  <c r="D30" i="2"/>
  <c r="K31" i="4" s="1"/>
  <c r="E31" i="4" s="1"/>
  <c r="D31" i="2"/>
  <c r="K32" i="4" s="1"/>
  <c r="E32" i="4" s="1"/>
  <c r="D32" i="2"/>
  <c r="K33" i="4" s="1"/>
  <c r="E33" i="4" s="1"/>
  <c r="D33" i="2"/>
  <c r="K34" i="4" s="1"/>
  <c r="E34" i="4" s="1"/>
  <c r="D34" i="2"/>
  <c r="K35" i="4" s="1"/>
  <c r="E35" i="4" s="1"/>
  <c r="D35" i="2"/>
  <c r="K36" i="4" s="1"/>
  <c r="E36" i="4" s="1"/>
  <c r="D12" i="2"/>
  <c r="K14" i="4" s="1"/>
  <c r="E14" i="4" s="1"/>
  <c r="D13" i="2"/>
  <c r="K15" i="4" s="1"/>
  <c r="E15" i="4" s="1"/>
  <c r="D14" i="2"/>
  <c r="K16" i="4" s="1"/>
  <c r="E16" i="4" s="1"/>
  <c r="D15" i="2"/>
  <c r="K17" i="4" s="1"/>
  <c r="E17" i="4" s="1"/>
  <c r="D16" i="2"/>
  <c r="K18" i="4" s="1"/>
  <c r="E18" i="4" s="1"/>
  <c r="D17" i="2"/>
  <c r="K19" i="4" s="1"/>
  <c r="E19" i="4" s="1"/>
  <c r="D10" i="2"/>
  <c r="K12" i="4" s="1"/>
  <c r="E12" i="4" s="1"/>
  <c r="K48" i="4" l="1"/>
  <c r="K38" i="4"/>
  <c r="E38" i="4" s="1"/>
  <c r="H27" i="4"/>
  <c r="K27" i="4"/>
  <c r="K26" i="4" s="1"/>
  <c r="D36" i="2"/>
  <c r="J10" i="4"/>
  <c r="G48" i="4"/>
  <c r="H26" i="4" l="1"/>
  <c r="H10" i="4" s="1"/>
  <c r="K37" i="4"/>
  <c r="K10" i="4" s="1"/>
  <c r="F27" i="4"/>
  <c r="G37" i="4"/>
  <c r="F48" i="4"/>
  <c r="E48" i="4" s="1"/>
  <c r="E37" i="4" s="1"/>
  <c r="G8" i="2"/>
  <c r="F26" i="4" l="1"/>
  <c r="E26" i="4" s="1"/>
  <c r="E27" i="4"/>
  <c r="G10" i="4"/>
  <c r="F10" i="4" s="1"/>
  <c r="E10" i="4" s="1"/>
  <c r="F37" i="4"/>
  <c r="F8" i="2"/>
  <c r="E8" i="2" l="1"/>
  <c r="D8" i="2" l="1"/>
</calcChain>
</file>

<file path=xl/sharedStrings.xml><?xml version="1.0" encoding="utf-8"?>
<sst xmlns="http://schemas.openxmlformats.org/spreadsheetml/2006/main" count="270" uniqueCount="85">
  <si>
    <t>ĐVT: Triệu đồng</t>
  </si>
  <si>
    <t>STT</t>
  </si>
  <si>
    <t>Cơ quan thực hiện</t>
  </si>
  <si>
    <t>Ghi chú</t>
  </si>
  <si>
    <t>(1)</t>
  </si>
  <si>
    <t>(2)</t>
  </si>
  <si>
    <t>(3)</t>
  </si>
  <si>
    <t>(4)</t>
  </si>
  <si>
    <t>(6)</t>
  </si>
  <si>
    <t>(7)</t>
  </si>
  <si>
    <t>(8)</t>
  </si>
  <si>
    <t>TỔNG CỘNG</t>
  </si>
  <si>
    <t>Trong đó chi tiết theo từng lĩnh vực chi</t>
  </si>
  <si>
    <t>Sự nghiệp GDDT</t>
  </si>
  <si>
    <t>Sự nghiệp VHTT</t>
  </si>
  <si>
    <t>Sự nghiệp kinh tế</t>
  </si>
  <si>
    <t>Phụ lục 1</t>
  </si>
  <si>
    <t>(5)</t>
  </si>
  <si>
    <t>(9)</t>
  </si>
  <si>
    <t>(10)</t>
  </si>
  <si>
    <t>Danh mục nội dung/dự án</t>
  </si>
  <si>
    <t>Dự án 2: Đa dạng hóa sinh kế, phát triển mô hình giảm nghèo</t>
  </si>
  <si>
    <t>Dự án 3: Hỗ trợ phát triển sản xuất, cải thiện dinh dưỡng</t>
  </si>
  <si>
    <t>Cấp huyện bố trí kinh phí đối ứng</t>
  </si>
  <si>
    <t>Dự án 4: Phát triển giáo dục nghề nghiệp, việc làm bền vững</t>
  </si>
  <si>
    <t>Dự án 6: Truyền thông và giảm nghèo về thông tin</t>
  </si>
  <si>
    <t>Dự án 7: Nâng cao năng lực và giám sát, đánh giá Chương trình</t>
  </si>
  <si>
    <t>UBND cấp huyện</t>
  </si>
  <si>
    <t>Sự nghiệp y tế, dân số và gia đình</t>
  </si>
  <si>
    <t>Dự toán chi bổ sung có mục tiêu từ NSTW cho địa phương thực hiện CTMTQG năm 2025</t>
  </si>
  <si>
    <t>- Thành phố Vĩnh Long</t>
  </si>
  <si>
    <t>- Huyện Long Hồ</t>
  </si>
  <si>
    <t>- Huyện Mang Thít</t>
  </si>
  <si>
    <t>- Huyện Vũng Liêm</t>
  </si>
  <si>
    <t>- Huyện Tam Bình</t>
  </si>
  <si>
    <t>- Huyện Trà Ôn</t>
  </si>
  <si>
    <t>- Thị xã Bình Minh</t>
  </si>
  <si>
    <t>- Huyện Bình Tân</t>
  </si>
  <si>
    <t>2.1</t>
  </si>
  <si>
    <t>Tiểu dự án 1: Hỗ trợ phát triển sản xuất trong lĩnh vực nông nghiệp</t>
  </si>
  <si>
    <t>2.2</t>
  </si>
  <si>
    <t>Tiểu dự án 2: Cải thiện dinh dưỡng</t>
  </si>
  <si>
    <t>Sở Y tế</t>
  </si>
  <si>
    <t>3.1</t>
  </si>
  <si>
    <t>Tiểu dự án 1: Phát triển giáo dục nghề nghiệp vùng khó khăn</t>
  </si>
  <si>
    <t>3.2</t>
  </si>
  <si>
    <t>Tiểu dự án 3: Hỗ trợ việc làm bền vững</t>
  </si>
  <si>
    <t>4.1</t>
  </si>
  <si>
    <t>Tiểu dự án 1: Giảm nghèo về thông tin</t>
  </si>
  <si>
    <t>4.2</t>
  </si>
  <si>
    <t>Tiểu dự án 2: Truyền thông về giảm nghèo đa chiều</t>
  </si>
  <si>
    <t>Tiểu dự án 1: Nâng cao năng lực thực hiện Chương trình</t>
  </si>
  <si>
    <t>Tiểu dự án 2: Giám sát, đánh giá</t>
  </si>
  <si>
    <t>- Sở Y tế</t>
  </si>
  <si>
    <t>5.1</t>
  </si>
  <si>
    <t>5.2</t>
  </si>
  <si>
    <t>Tổng cộng</t>
  </si>
  <si>
    <t>Phụ lục 2</t>
  </si>
  <si>
    <t>Sở NNMT</t>
  </si>
  <si>
    <t>Sở GDĐT</t>
  </si>
  <si>
    <t>Sở Nội vụ</t>
  </si>
  <si>
    <t>Sở NNMT, UBND cấp huyện</t>
  </si>
  <si>
    <t>- Sở NNMT</t>
  </si>
  <si>
    <t>Sở NNMT và UBND cấp huyện</t>
  </si>
  <si>
    <t>- Sở GDĐT</t>
  </si>
  <si>
    <t>Kinh phí NSĐP đối ứng thực hiện Chương trình năm 2025
(Tỷ lệ 15% theo quy định tại NQ 48/2022/NQ-HĐND)</t>
  </si>
  <si>
    <t>- Sở Nội vụ</t>
  </si>
  <si>
    <t>Sở VHTTDL</t>
  </si>
  <si>
    <t>Sở NNMT, Sở Nội vụ, Sở YT, Sở GDĐT, Sở VHTTDL và UBND cấp huyện</t>
  </si>
  <si>
    <t>- Sở VHTTDL</t>
  </si>
  <si>
    <t>Không có nhu cầu: Theo Báo cáo số 70/BC-UBND ngày 20/02/2025 và Công văn số 536/SVHTTDL-QLBC&amp;XB ngày 21/3/2025</t>
  </si>
  <si>
    <t>Kinh phí sự nghiệp</t>
  </si>
  <si>
    <t>Dự án thành phần của Chương trình mục tiêu quốc gia</t>
  </si>
  <si>
    <t>đvt: triệu đồng</t>
  </si>
  <si>
    <t>(Kèm theo Tờ trình số     /TTr-STC ngày   /3/2025 của Sở Tài chính tỉnh Vĩnh Long)</t>
  </si>
  <si>
    <t>Dự toán chi tiết đến Dự án thành phần nguồn ngân sách trung ương bổ sung cho địa phương thực hiện Chương trình mục tiêu quốc gia Giảm nghèo bền vững năm 2025</t>
  </si>
  <si>
    <t>Tổng ngành tỉnh</t>
  </si>
  <si>
    <t>Ngành tỉnh</t>
  </si>
  <si>
    <t>(4)=(5)+(6)+(7)+(8)</t>
  </si>
  <si>
    <t>(5)=(6)+(7)+(8)+(9)</t>
  </si>
  <si>
    <t>(4)=(5)+(10)</t>
  </si>
  <si>
    <t>Phụ lục Chi tiết Kinh phí sự nghiệp ngân sách tỉnh đối ứng thực hiện Chương trình mục tiêu quốc gia giảm nghèo bền vững năm 2025</t>
  </si>
  <si>
    <t>Sở NNMT, Sở Nội vụ, Sở YT, Sở GDĐT và UBND cấp huyện</t>
  </si>
  <si>
    <t>(Kèm theo Quyết định số  918 /QĐ-UBND ngày 15/5/2025 của UBND tỉnh Vĩnh Long)</t>
  </si>
  <si>
    <t>(Kèm theo Quyết định số 918/QĐ-UBND ngày 15/5/2025 của UBND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</si>
</sst>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15" x14ac:knownFonts="1">
    <font>
      <sz val="11"/>
      <color theme="1"/>
      <name val="Calibri"/>
      <family val="2"/>
      <scheme val="minor"/>
    </font>
    <font>
      <sz val="10"/>
      <name val="Arial"/>
      <family val="2"/>
      <charset val="163"/>
    </font>
    <font>
      <i/>
      <sz val="12"/>
      <color theme="1"/>
      <name val="Times New Roman"/>
      <family val="1"/>
    </font>
    <font>
      <sz val="11"/>
      <color rgb="FF000000"/>
      <name val="Calibri"/>
      <family val="2"/>
    </font>
    <font>
      <b/>
      <sz val="13"/>
      <color theme="1"/>
      <name val="Times New Roman"/>
      <family val="1"/>
    </font>
    <font>
      <sz val="12"/>
      <color theme="1"/>
      <name val="Times New Roman"/>
      <family val="1"/>
    </font>
    <font>
      <b/>
      <sz val="12"/>
      <color theme="1"/>
      <name val="Times New Roman"/>
      <family val="1"/>
    </font>
    <font>
      <b/>
      <sz val="13"/>
      <name val="Times New Roman"/>
      <family val="1"/>
    </font>
    <font>
      <sz val="12"/>
      <name val="Times New Roman"/>
      <family val="1"/>
    </font>
    <font>
      <b/>
      <sz val="12"/>
      <name val="Times New Roman"/>
      <family val="1"/>
    </font>
    <font>
      <b/>
      <sz val="12"/>
      <color rgb="FF000000"/>
      <name val="Times New Roman"/>
      <family val="1"/>
    </font>
    <font>
      <sz val="13"/>
      <name val="Times New Roman"/>
      <family val="1"/>
    </font>
    <font>
      <sz val="13"/>
      <color theme="1"/>
      <name val="Times New Roman"/>
      <family val="1"/>
    </font>
    <font>
      <i/>
      <sz val="13"/>
      <color theme="1"/>
      <name val="Times New Roman"/>
      <family val="1"/>
    </font>
    <font>
      <b/>
      <sz val="14"/>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3" fillId="0" borderId="0"/>
  </cellStyleXfs>
  <cellXfs count="109">
    <xf numFmtId="0" fontId="0" fillId="0" borderId="0" xfId="0"/>
    <xf numFmtId="0" fontId="4" fillId="2" borderId="1" xfId="0" applyFont="1" applyFill="1" applyBorder="1" applyAlignment="1">
      <alignment horizontal="center" vertical="center" wrapText="1"/>
    </xf>
    <xf numFmtId="164" fontId="2" fillId="2" borderId="0" xfId="0" applyNumberFormat="1" applyFont="1" applyFill="1" applyBorder="1" applyAlignment="1">
      <alignment horizontal="right" vertical="center" wrapText="1"/>
    </xf>
    <xf numFmtId="0" fontId="5" fillId="2" borderId="0" xfId="0" applyFont="1" applyFill="1" applyAlignment="1">
      <alignment vertical="center"/>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5" fillId="2" borderId="0" xfId="0" applyFont="1" applyFill="1" applyBorder="1" applyAlignment="1">
      <alignment vertical="center"/>
    </xf>
    <xf numFmtId="49" fontId="10"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3" fontId="9" fillId="2" borderId="1" xfId="0" applyNumberFormat="1" applyFont="1" applyFill="1" applyBorder="1" applyAlignment="1">
      <alignment horizontal="center" vertical="center"/>
    </xf>
    <xf numFmtId="0" fontId="9"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Border="1" applyAlignment="1">
      <alignment horizontal="center" vertical="center"/>
    </xf>
    <xf numFmtId="0" fontId="6" fillId="2" borderId="1" xfId="0" applyFont="1" applyFill="1" applyBorder="1" applyAlignment="1">
      <alignment horizontal="center" vertical="center" wrapText="1"/>
    </xf>
    <xf numFmtId="4" fontId="8" fillId="2" borderId="1" xfId="0" applyNumberFormat="1" applyFont="1" applyFill="1" applyBorder="1" applyAlignment="1">
      <alignment vertical="center"/>
    </xf>
    <xf numFmtId="0" fontId="11" fillId="2" borderId="1" xfId="2"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1" applyFont="1" applyFill="1" applyBorder="1" applyAlignment="1">
      <alignment horizontal="center" vertical="center"/>
    </xf>
    <xf numFmtId="165" fontId="12" fillId="2" borderId="1" xfId="0" applyNumberFormat="1" applyFont="1" applyFill="1" applyBorder="1" applyAlignment="1" applyProtection="1">
      <alignment horizontal="left" vertical="center" wrapText="1"/>
    </xf>
    <xf numFmtId="0" fontId="11" fillId="2" borderId="1" xfId="0" applyFont="1" applyFill="1" applyBorder="1" applyAlignment="1">
      <alignment vertical="center" wrapText="1"/>
    </xf>
    <xf numFmtId="3" fontId="12" fillId="2" borderId="1" xfId="0" applyNumberFormat="1" applyFont="1" applyFill="1" applyBorder="1" applyAlignment="1">
      <alignment horizontal="center" vertical="center"/>
    </xf>
    <xf numFmtId="3" fontId="12" fillId="2" borderId="1" xfId="0" applyNumberFormat="1" applyFont="1" applyFill="1" applyBorder="1" applyAlignment="1">
      <alignment vertical="center"/>
    </xf>
    <xf numFmtId="49" fontId="12" fillId="2" borderId="1" xfId="0" applyNumberFormat="1" applyFont="1" applyFill="1" applyBorder="1" applyAlignment="1">
      <alignment vertical="center" wrapText="1"/>
    </xf>
    <xf numFmtId="3" fontId="12" fillId="2" borderId="1" xfId="0"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49" fontId="7" fillId="2" borderId="1" xfId="0" applyNumberFormat="1" applyFont="1" applyFill="1" applyBorder="1" applyAlignment="1">
      <alignment vertical="center" wrapText="1"/>
    </xf>
    <xf numFmtId="0" fontId="4" fillId="2" borderId="1" xfId="1" applyFont="1" applyFill="1" applyBorder="1" applyAlignment="1">
      <alignment horizontal="center" vertical="center"/>
    </xf>
    <xf numFmtId="165" fontId="4" fillId="2" borderId="1" xfId="0" applyNumberFormat="1" applyFont="1" applyFill="1" applyBorder="1" applyAlignment="1" applyProtection="1">
      <alignment horizontal="left" vertical="center" wrapText="1"/>
    </xf>
    <xf numFmtId="0" fontId="7" fillId="2" borderId="1" xfId="0" applyFont="1" applyFill="1" applyBorder="1" applyAlignment="1">
      <alignment vertical="center" wrapText="1"/>
    </xf>
    <xf numFmtId="3" fontId="4" fillId="2" borderId="1" xfId="0" applyNumberFormat="1" applyFont="1" applyFill="1" applyBorder="1" applyAlignment="1">
      <alignment horizontal="center" vertical="center"/>
    </xf>
    <xf numFmtId="3" fontId="4" fillId="2" borderId="1" xfId="0" applyNumberFormat="1" applyFont="1" applyFill="1" applyBorder="1" applyAlignment="1">
      <alignment vertical="center"/>
    </xf>
    <xf numFmtId="49" fontId="4" fillId="2" borderId="1" xfId="0" applyNumberFormat="1" applyFont="1" applyFill="1" applyBorder="1" applyAlignment="1">
      <alignment vertical="center" wrapText="1"/>
    </xf>
    <xf numFmtId="4" fontId="12" fillId="2" borderId="1" xfId="0" applyNumberFormat="1" applyFont="1" applyFill="1" applyBorder="1" applyAlignment="1">
      <alignment vertical="center"/>
    </xf>
    <xf numFmtId="4" fontId="5" fillId="2" borderId="1" xfId="0" applyNumberFormat="1" applyFont="1" applyFill="1" applyBorder="1" applyAlignment="1">
      <alignment vertical="center"/>
    </xf>
    <xf numFmtId="3" fontId="8" fillId="2" borderId="1" xfId="0" applyNumberFormat="1" applyFont="1" applyFill="1" applyBorder="1" applyAlignment="1">
      <alignment horizontal="center" vertical="center"/>
    </xf>
    <xf numFmtId="0" fontId="8" fillId="2" borderId="1" xfId="0" applyFont="1" applyFill="1" applyBorder="1" applyAlignment="1">
      <alignment vertical="top"/>
    </xf>
    <xf numFmtId="49" fontId="12" fillId="2" borderId="1" xfId="0" applyNumberFormat="1" applyFont="1" applyFill="1" applyBorder="1" applyAlignment="1">
      <alignment vertical="top" wrapText="1"/>
    </xf>
    <xf numFmtId="0" fontId="5" fillId="2" borderId="1" xfId="0" applyFont="1" applyFill="1" applyBorder="1" applyAlignment="1">
      <alignment vertical="top"/>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0" xfId="0" applyFont="1" applyFill="1" applyAlignment="1">
      <alignment vertical="center"/>
    </xf>
    <xf numFmtId="0" fontId="4" fillId="2"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12" fillId="2" borderId="1" xfId="2" applyFont="1" applyFill="1" applyBorder="1" applyAlignment="1">
      <alignment horizontal="center" vertical="center" wrapText="1"/>
    </xf>
    <xf numFmtId="0" fontId="4" fillId="2" borderId="1" xfId="0" applyFont="1" applyFill="1" applyBorder="1" applyAlignment="1">
      <alignment vertical="center" wrapText="1"/>
    </xf>
    <xf numFmtId="0" fontId="12"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12" fillId="2" borderId="0" xfId="0" applyFont="1" applyFill="1" applyAlignment="1">
      <alignment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164" fontId="13" fillId="2" borderId="0" xfId="0" applyNumberFormat="1" applyFont="1" applyFill="1" applyBorder="1" applyAlignment="1">
      <alignment horizontal="right" vertical="center" wrapText="1"/>
    </xf>
    <xf numFmtId="0" fontId="4" fillId="2" borderId="0" xfId="0" applyFont="1" applyFill="1" applyAlignment="1">
      <alignment vertical="center"/>
    </xf>
    <xf numFmtId="0" fontId="12" fillId="2" borderId="1" xfId="0" applyFont="1" applyFill="1" applyBorder="1" applyAlignment="1">
      <alignment vertical="center"/>
    </xf>
    <xf numFmtId="3" fontId="12" fillId="2" borderId="1" xfId="0" applyNumberFormat="1" applyFont="1" applyFill="1" applyBorder="1" applyAlignment="1">
      <alignment vertical="center" wrapText="1"/>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0" fontId="12" fillId="2" borderId="0" xfId="0" applyFont="1" applyFill="1" applyBorder="1" applyAlignment="1">
      <alignment horizontal="right" vertical="center"/>
    </xf>
    <xf numFmtId="3" fontId="4" fillId="2" borderId="1" xfId="0" applyNumberFormat="1" applyFont="1" applyFill="1" applyBorder="1" applyAlignment="1">
      <alignment horizontal="right" vertical="center"/>
    </xf>
    <xf numFmtId="3" fontId="12" fillId="2" borderId="1" xfId="0" applyNumberFormat="1" applyFont="1" applyFill="1" applyBorder="1" applyAlignment="1">
      <alignment horizontal="right" vertical="center"/>
    </xf>
    <xf numFmtId="3" fontId="12" fillId="2"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0" fontId="12" fillId="2" borderId="0" xfId="0" applyFont="1" applyFill="1" applyAlignment="1">
      <alignment horizontal="right" vertical="center"/>
    </xf>
    <xf numFmtId="0" fontId="6" fillId="2" borderId="6" xfId="0" applyFont="1" applyFill="1" applyBorder="1" applyAlignment="1">
      <alignment horizontal="center" vertical="center" wrapText="1"/>
    </xf>
    <xf numFmtId="3" fontId="6" fillId="2" borderId="1" xfId="0" applyNumberFormat="1" applyFont="1" applyFill="1" applyBorder="1" applyAlignment="1">
      <alignment horizontal="right" vertical="center"/>
    </xf>
    <xf numFmtId="3" fontId="5" fillId="2" borderId="1" xfId="0" applyNumberFormat="1" applyFont="1" applyFill="1" applyBorder="1" applyAlignment="1">
      <alignment horizontal="right" vertical="center" wrapText="1"/>
    </xf>
    <xf numFmtId="0" fontId="5" fillId="2" borderId="1" xfId="0" applyFont="1" applyFill="1" applyBorder="1" applyAlignment="1">
      <alignment horizontal="right" vertical="center"/>
    </xf>
    <xf numFmtId="3" fontId="5" fillId="2" borderId="1" xfId="0" applyNumberFormat="1" applyFont="1" applyFill="1" applyBorder="1" applyAlignment="1">
      <alignment horizontal="righ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4" fontId="4" fillId="2" borderId="1" xfId="0" applyNumberFormat="1" applyFont="1" applyFill="1" applyBorder="1" applyAlignment="1">
      <alignment horizontal="right" vertical="center"/>
    </xf>
    <xf numFmtId="4" fontId="12" fillId="2" borderId="1" xfId="0" applyNumberFormat="1" applyFont="1" applyFill="1" applyBorder="1" applyAlignment="1">
      <alignment horizontal="right" vertical="center"/>
    </xf>
    <xf numFmtId="4" fontId="4"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wrapText="1"/>
    </xf>
    <xf numFmtId="0" fontId="5" fillId="2" borderId="0" xfId="0" applyFont="1" applyFill="1" applyBorder="1" applyAlignment="1">
      <alignment horizontal="right" vertical="center"/>
    </xf>
    <xf numFmtId="4" fontId="9" fillId="2" borderId="1" xfId="0" applyNumberFormat="1" applyFont="1" applyFill="1" applyBorder="1" applyAlignment="1">
      <alignment horizontal="right" vertical="center"/>
    </xf>
    <xf numFmtId="3" fontId="7" fillId="2" borderId="1" xfId="0" applyNumberFormat="1" applyFont="1" applyFill="1" applyBorder="1" applyAlignment="1">
      <alignment horizontal="right" vertical="center"/>
    </xf>
    <xf numFmtId="3" fontId="11" fillId="2" borderId="1" xfId="0" applyNumberFormat="1" applyFont="1" applyFill="1" applyBorder="1" applyAlignment="1">
      <alignment horizontal="right" vertical="center"/>
    </xf>
    <xf numFmtId="4" fontId="12"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xf>
    <xf numFmtId="0" fontId="5" fillId="2" borderId="0" xfId="0" applyFont="1" applyFill="1" applyAlignment="1">
      <alignment horizontal="right" vertical="center"/>
    </xf>
    <xf numFmtId="4" fontId="7" fillId="2" borderId="1" xfId="0" applyNumberFormat="1" applyFont="1" applyFill="1" applyBorder="1" applyAlignment="1">
      <alignment horizontal="right" vertical="center"/>
    </xf>
    <xf numFmtId="4" fontId="11" fillId="2" borderId="1" xfId="0" applyNumberFormat="1" applyFont="1" applyFill="1" applyBorder="1" applyAlignment="1">
      <alignment horizontal="right" vertical="center"/>
    </xf>
    <xf numFmtId="0" fontId="4" fillId="2" borderId="1" xfId="0" applyFont="1" applyFill="1" applyBorder="1" applyAlignment="1">
      <alignment horizontal="center" vertical="center" wrapText="1"/>
    </xf>
    <xf numFmtId="0" fontId="4" fillId="2" borderId="0" xfId="1" applyFont="1" applyFill="1" applyBorder="1" applyAlignment="1">
      <alignment horizontal="left" vertical="center"/>
    </xf>
    <xf numFmtId="0" fontId="14" fillId="2" borderId="0" xfId="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3" fillId="2" borderId="0"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1" applyFont="1" applyFill="1" applyBorder="1" applyAlignment="1">
      <alignment horizontal="left" vertical="center"/>
    </xf>
    <xf numFmtId="0" fontId="6" fillId="2" borderId="0"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cellXfs>
  <cellStyles count="3">
    <cellStyle name="Normal" xfId="0" builtinId="0"/>
    <cellStyle name="Normal 3" xfId="2"/>
    <cellStyle name="Normal 5"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zoomScale="85" zoomScaleNormal="85" workbookViewId="0">
      <selection activeCell="M9" sqref="M9"/>
    </sheetView>
  </sheetViews>
  <sheetFormatPr defaultColWidth="9" defaultRowHeight="16.8" x14ac:dyDescent="0.3"/>
  <cols>
    <col min="1" max="1" width="9.109375" style="65" customWidth="1"/>
    <col min="2" max="2" width="77.88671875" style="54" customWidth="1"/>
    <col min="3" max="3" width="28.44140625" style="54" hidden="1" customWidth="1"/>
    <col min="4" max="4" width="20.88671875" style="71" customWidth="1"/>
    <col min="5" max="5" width="13.44140625" style="54" hidden="1" customWidth="1"/>
    <col min="6" max="6" width="13.44140625" style="65" hidden="1" customWidth="1"/>
    <col min="7" max="7" width="15.44140625" style="54" hidden="1" customWidth="1"/>
    <col min="8" max="8" width="13.88671875" style="54" hidden="1" customWidth="1"/>
    <col min="9" max="9" width="23.44140625" style="54" hidden="1" customWidth="1"/>
    <col min="10" max="10" width="9" style="54"/>
    <col min="11" max="14" width="21.44140625" style="54" customWidth="1"/>
    <col min="15" max="16384" width="9" style="54"/>
  </cols>
  <sheetData>
    <row r="1" spans="1:9" ht="48" customHeight="1" x14ac:dyDescent="0.3">
      <c r="A1" s="93" t="s">
        <v>16</v>
      </c>
      <c r="B1" s="93"/>
      <c r="C1" s="93"/>
      <c r="D1" s="93"/>
      <c r="E1" s="93"/>
      <c r="F1" s="93"/>
      <c r="G1" s="93"/>
      <c r="H1" s="93"/>
      <c r="I1" s="93"/>
    </row>
    <row r="2" spans="1:9" ht="53.25" customHeight="1" x14ac:dyDescent="0.3">
      <c r="A2" s="94" t="s">
        <v>75</v>
      </c>
      <c r="B2" s="94"/>
      <c r="C2" s="94"/>
      <c r="D2" s="94"/>
      <c r="E2" s="94"/>
      <c r="F2" s="94"/>
      <c r="G2" s="94"/>
      <c r="H2" s="94"/>
      <c r="I2" s="94"/>
    </row>
    <row r="3" spans="1:9" ht="25.5" customHeight="1" x14ac:dyDescent="0.3">
      <c r="A3" s="97" t="s">
        <v>74</v>
      </c>
      <c r="B3" s="97"/>
      <c r="C3" s="97"/>
      <c r="D3" s="97"/>
      <c r="E3" s="97"/>
      <c r="F3" s="97"/>
      <c r="G3" s="97"/>
      <c r="H3" s="97"/>
      <c r="I3" s="97"/>
    </row>
    <row r="4" spans="1:9" x14ac:dyDescent="0.3">
      <c r="A4" s="55"/>
      <c r="B4" s="56"/>
      <c r="C4" s="57"/>
      <c r="D4" s="66"/>
      <c r="E4" s="58"/>
      <c r="F4" s="59"/>
      <c r="G4" s="58"/>
      <c r="H4" s="58"/>
      <c r="I4" s="60" t="s">
        <v>0</v>
      </c>
    </row>
    <row r="5" spans="1:9" ht="23.25" customHeight="1" x14ac:dyDescent="0.3">
      <c r="A5" s="55"/>
      <c r="B5" s="56"/>
      <c r="C5" s="57"/>
      <c r="D5" s="66" t="s">
        <v>73</v>
      </c>
      <c r="E5" s="58"/>
      <c r="F5" s="59"/>
      <c r="G5" s="58"/>
      <c r="H5" s="58"/>
      <c r="I5" s="60"/>
    </row>
    <row r="6" spans="1:9" ht="43.5" customHeight="1" x14ac:dyDescent="0.3">
      <c r="A6" s="92" t="s">
        <v>1</v>
      </c>
      <c r="B6" s="92" t="s">
        <v>72</v>
      </c>
      <c r="C6" s="92" t="s">
        <v>2</v>
      </c>
      <c r="D6" s="95" t="s">
        <v>71</v>
      </c>
      <c r="E6" s="92" t="s">
        <v>12</v>
      </c>
      <c r="F6" s="92"/>
      <c r="G6" s="92"/>
      <c r="H6" s="92"/>
      <c r="I6" s="92" t="s">
        <v>3</v>
      </c>
    </row>
    <row r="7" spans="1:9" ht="12" customHeight="1" x14ac:dyDescent="0.3">
      <c r="A7" s="92"/>
      <c r="B7" s="92"/>
      <c r="C7" s="92"/>
      <c r="D7" s="96"/>
      <c r="E7" s="1" t="s">
        <v>13</v>
      </c>
      <c r="F7" s="1" t="s">
        <v>14</v>
      </c>
      <c r="G7" s="1" t="s">
        <v>28</v>
      </c>
      <c r="H7" s="1" t="s">
        <v>15</v>
      </c>
      <c r="I7" s="92"/>
    </row>
    <row r="8" spans="1:9" s="61" customFormat="1" ht="27.75" customHeight="1" x14ac:dyDescent="0.3">
      <c r="A8" s="92" t="s">
        <v>11</v>
      </c>
      <c r="B8" s="92"/>
      <c r="C8" s="51"/>
      <c r="D8" s="67">
        <f>D9+D18+D21+D24+D36</f>
        <v>41643</v>
      </c>
      <c r="E8" s="36">
        <f>E9+E18+E21+E24+E36</f>
        <v>6135</v>
      </c>
      <c r="F8" s="36">
        <f>F9+F18+F21+F24+F36</f>
        <v>1195</v>
      </c>
      <c r="G8" s="36">
        <f>G9+G18+G21+G24+G36</f>
        <v>5500</v>
      </c>
      <c r="H8" s="36">
        <f>H9+H18+H21+H24+H36</f>
        <v>28813</v>
      </c>
      <c r="I8" s="39"/>
    </row>
    <row r="9" spans="1:9" ht="37.5" customHeight="1" x14ac:dyDescent="0.3">
      <c r="A9" s="48">
        <v>1</v>
      </c>
      <c r="B9" s="49" t="s">
        <v>21</v>
      </c>
      <c r="C9" s="38" t="s">
        <v>27</v>
      </c>
      <c r="D9" s="67">
        <f>H9</f>
        <v>18457</v>
      </c>
      <c r="E9" s="37"/>
      <c r="F9" s="36"/>
      <c r="G9" s="37"/>
      <c r="H9" s="37">
        <v>18457</v>
      </c>
      <c r="I9" s="18"/>
    </row>
    <row r="10" spans="1:9" ht="18.75" hidden="1" customHeight="1" x14ac:dyDescent="0.25">
      <c r="A10" s="50"/>
      <c r="B10" s="62"/>
      <c r="C10" s="24" t="s">
        <v>30</v>
      </c>
      <c r="D10" s="68">
        <f>H10</f>
        <v>1439</v>
      </c>
      <c r="E10" s="23"/>
      <c r="F10" s="22"/>
      <c r="G10" s="23"/>
      <c r="H10" s="63">
        <v>1439</v>
      </c>
      <c r="I10" s="18"/>
    </row>
    <row r="11" spans="1:9" ht="18.75" hidden="1" customHeight="1" x14ac:dyDescent="0.25">
      <c r="A11" s="50"/>
      <c r="B11" s="62"/>
      <c r="C11" s="24" t="s">
        <v>31</v>
      </c>
      <c r="D11" s="68">
        <f>H11</f>
        <v>2398</v>
      </c>
      <c r="E11" s="23"/>
      <c r="F11" s="22"/>
      <c r="G11" s="23"/>
      <c r="H11" s="63">
        <v>2398</v>
      </c>
      <c r="I11" s="18"/>
    </row>
    <row r="12" spans="1:9" ht="18.75" hidden="1" customHeight="1" x14ac:dyDescent="0.25">
      <c r="A12" s="50"/>
      <c r="B12" s="62"/>
      <c r="C12" s="24" t="s">
        <v>32</v>
      </c>
      <c r="D12" s="68">
        <f t="shared" ref="D12:D17" si="0">H12</f>
        <v>1569</v>
      </c>
      <c r="E12" s="23"/>
      <c r="F12" s="22"/>
      <c r="G12" s="23"/>
      <c r="H12" s="63">
        <v>1569</v>
      </c>
      <c r="I12" s="18"/>
    </row>
    <row r="13" spans="1:9" ht="18.75" hidden="1" customHeight="1" x14ac:dyDescent="0.25">
      <c r="A13" s="50"/>
      <c r="B13" s="62"/>
      <c r="C13" s="24" t="s">
        <v>33</v>
      </c>
      <c r="D13" s="68">
        <f t="shared" si="0"/>
        <v>3779</v>
      </c>
      <c r="E13" s="23"/>
      <c r="F13" s="22"/>
      <c r="G13" s="23"/>
      <c r="H13" s="63">
        <v>3779</v>
      </c>
      <c r="I13" s="18"/>
    </row>
    <row r="14" spans="1:9" ht="18.75" hidden="1" customHeight="1" x14ac:dyDescent="0.25">
      <c r="A14" s="50"/>
      <c r="B14" s="62"/>
      <c r="C14" s="24" t="s">
        <v>34</v>
      </c>
      <c r="D14" s="68">
        <f t="shared" si="0"/>
        <v>3212</v>
      </c>
      <c r="E14" s="23"/>
      <c r="F14" s="22"/>
      <c r="G14" s="23"/>
      <c r="H14" s="63">
        <v>3212</v>
      </c>
      <c r="I14" s="18"/>
    </row>
    <row r="15" spans="1:9" ht="18.75" hidden="1" customHeight="1" x14ac:dyDescent="0.25">
      <c r="A15" s="50"/>
      <c r="B15" s="62"/>
      <c r="C15" s="24" t="s">
        <v>35</v>
      </c>
      <c r="D15" s="68">
        <f t="shared" si="0"/>
        <v>3052</v>
      </c>
      <c r="E15" s="23"/>
      <c r="F15" s="22"/>
      <c r="G15" s="23"/>
      <c r="H15" s="63">
        <v>3052</v>
      </c>
      <c r="I15" s="18"/>
    </row>
    <row r="16" spans="1:9" ht="18.75" hidden="1" customHeight="1" x14ac:dyDescent="0.25">
      <c r="A16" s="50"/>
      <c r="B16" s="62"/>
      <c r="C16" s="24" t="s">
        <v>36</v>
      </c>
      <c r="D16" s="68">
        <f t="shared" si="0"/>
        <v>1337</v>
      </c>
      <c r="E16" s="23"/>
      <c r="F16" s="22"/>
      <c r="G16" s="23"/>
      <c r="H16" s="63">
        <v>1337</v>
      </c>
      <c r="I16" s="18"/>
    </row>
    <row r="17" spans="1:9" ht="18.75" hidden="1" customHeight="1" x14ac:dyDescent="0.25">
      <c r="A17" s="50"/>
      <c r="B17" s="62"/>
      <c r="C17" s="24" t="s">
        <v>37</v>
      </c>
      <c r="D17" s="68">
        <f t="shared" si="0"/>
        <v>1671</v>
      </c>
      <c r="E17" s="23"/>
      <c r="F17" s="22"/>
      <c r="G17" s="23"/>
      <c r="H17" s="63">
        <v>1671</v>
      </c>
      <c r="I17" s="18"/>
    </row>
    <row r="18" spans="1:9" ht="33.75" customHeight="1" x14ac:dyDescent="0.3">
      <c r="A18" s="33">
        <v>2</v>
      </c>
      <c r="B18" s="34" t="s">
        <v>22</v>
      </c>
      <c r="C18" s="51"/>
      <c r="D18" s="67">
        <f>G18+H18</f>
        <v>11106</v>
      </c>
      <c r="E18" s="36"/>
      <c r="F18" s="36"/>
      <c r="G18" s="37">
        <v>5500</v>
      </c>
      <c r="H18" s="37">
        <v>5606</v>
      </c>
      <c r="I18" s="18"/>
    </row>
    <row r="19" spans="1:9" ht="37.5" customHeight="1" x14ac:dyDescent="0.3">
      <c r="A19" s="19" t="s">
        <v>38</v>
      </c>
      <c r="B19" s="20" t="s">
        <v>39</v>
      </c>
      <c r="C19" s="52" t="s">
        <v>58</v>
      </c>
      <c r="D19" s="68">
        <f>H19</f>
        <v>5606</v>
      </c>
      <c r="E19" s="22"/>
      <c r="F19" s="22"/>
      <c r="G19" s="22"/>
      <c r="H19" s="23">
        <v>5606</v>
      </c>
      <c r="I19" s="18"/>
    </row>
    <row r="20" spans="1:9" ht="36.75" customHeight="1" x14ac:dyDescent="0.3">
      <c r="A20" s="19" t="s">
        <v>40</v>
      </c>
      <c r="B20" s="20" t="s">
        <v>41</v>
      </c>
      <c r="C20" s="52" t="s">
        <v>42</v>
      </c>
      <c r="D20" s="68">
        <f>G20</f>
        <v>5500</v>
      </c>
      <c r="E20" s="22"/>
      <c r="F20" s="22"/>
      <c r="G20" s="22">
        <v>5500</v>
      </c>
      <c r="H20" s="23"/>
      <c r="I20" s="18"/>
    </row>
    <row r="21" spans="1:9" ht="33.75" customHeight="1" x14ac:dyDescent="0.3">
      <c r="A21" s="1">
        <v>3</v>
      </c>
      <c r="B21" s="38" t="s">
        <v>24</v>
      </c>
      <c r="C21" s="51"/>
      <c r="D21" s="67">
        <f>E21+H21</f>
        <v>5750</v>
      </c>
      <c r="E21" s="36">
        <v>1000</v>
      </c>
      <c r="F21" s="36"/>
      <c r="G21" s="36"/>
      <c r="H21" s="36">
        <v>4750</v>
      </c>
      <c r="I21" s="18"/>
    </row>
    <row r="22" spans="1:9" ht="33" customHeight="1" x14ac:dyDescent="0.3">
      <c r="A22" s="18" t="s">
        <v>43</v>
      </c>
      <c r="B22" s="24" t="s">
        <v>44</v>
      </c>
      <c r="C22" s="52" t="s">
        <v>59</v>
      </c>
      <c r="D22" s="69">
        <f>E22</f>
        <v>1000</v>
      </c>
      <c r="E22" s="22">
        <v>1000</v>
      </c>
      <c r="F22" s="22"/>
      <c r="G22" s="22"/>
      <c r="H22" s="22"/>
      <c r="I22" s="18"/>
    </row>
    <row r="23" spans="1:9" ht="33" customHeight="1" x14ac:dyDescent="0.3">
      <c r="A23" s="18" t="s">
        <v>45</v>
      </c>
      <c r="B23" s="24" t="s">
        <v>46</v>
      </c>
      <c r="C23" s="52" t="s">
        <v>60</v>
      </c>
      <c r="D23" s="69">
        <f>H23</f>
        <v>4750</v>
      </c>
      <c r="E23" s="22"/>
      <c r="F23" s="22"/>
      <c r="G23" s="22"/>
      <c r="H23" s="22">
        <v>4750</v>
      </c>
      <c r="I23" s="18"/>
    </row>
    <row r="24" spans="1:9" ht="36.75" customHeight="1" x14ac:dyDescent="0.3">
      <c r="A24" s="1">
        <v>4</v>
      </c>
      <c r="B24" s="38" t="s">
        <v>25</v>
      </c>
      <c r="C24" s="51"/>
      <c r="D24" s="70">
        <f>D25+D26</f>
        <v>1195</v>
      </c>
      <c r="E24" s="36"/>
      <c r="F24" s="36">
        <v>1195</v>
      </c>
      <c r="G24" s="37"/>
      <c r="H24" s="37"/>
      <c r="I24" s="1"/>
    </row>
    <row r="25" spans="1:9" ht="38.25" customHeight="1" x14ac:dyDescent="0.3">
      <c r="A25" s="18" t="s">
        <v>47</v>
      </c>
      <c r="B25" s="24" t="s">
        <v>48</v>
      </c>
      <c r="C25" s="52" t="s">
        <v>67</v>
      </c>
      <c r="D25" s="69">
        <f>F25</f>
        <v>0</v>
      </c>
      <c r="E25" s="22"/>
      <c r="F25" s="22">
        <v>0</v>
      </c>
      <c r="G25" s="23"/>
      <c r="H25" s="23"/>
      <c r="I25" s="18" t="s">
        <v>70</v>
      </c>
    </row>
    <row r="26" spans="1:9" ht="41.25" customHeight="1" x14ac:dyDescent="0.3">
      <c r="A26" s="18" t="s">
        <v>49</v>
      </c>
      <c r="B26" s="24" t="s">
        <v>50</v>
      </c>
      <c r="C26" s="52" t="s">
        <v>61</v>
      </c>
      <c r="D26" s="69">
        <f>F26</f>
        <v>1195</v>
      </c>
      <c r="E26" s="22"/>
      <c r="F26" s="22">
        <f>SUM(F27:F35)</f>
        <v>1195</v>
      </c>
      <c r="G26" s="23"/>
      <c r="H26" s="23"/>
      <c r="I26" s="18"/>
    </row>
    <row r="27" spans="1:9" ht="16.5" hidden="1" x14ac:dyDescent="0.25">
      <c r="A27" s="18"/>
      <c r="B27" s="24"/>
      <c r="C27" s="24" t="s">
        <v>62</v>
      </c>
      <c r="D27" s="69">
        <f t="shared" ref="D27:D35" si="1">F27</f>
        <v>60</v>
      </c>
      <c r="E27" s="22"/>
      <c r="F27" s="25">
        <v>60</v>
      </c>
      <c r="G27" s="23"/>
      <c r="H27" s="23"/>
      <c r="I27" s="18"/>
    </row>
    <row r="28" spans="1:9" ht="19.5" hidden="1" customHeight="1" x14ac:dyDescent="0.25">
      <c r="A28" s="18"/>
      <c r="B28" s="24"/>
      <c r="C28" s="24" t="s">
        <v>30</v>
      </c>
      <c r="D28" s="69">
        <f t="shared" si="1"/>
        <v>88</v>
      </c>
      <c r="E28" s="22"/>
      <c r="F28" s="25">
        <v>88</v>
      </c>
      <c r="G28" s="23"/>
      <c r="H28" s="23"/>
      <c r="I28" s="18"/>
    </row>
    <row r="29" spans="1:9" ht="19.5" hidden="1" customHeight="1" x14ac:dyDescent="0.25">
      <c r="A29" s="18"/>
      <c r="B29" s="24"/>
      <c r="C29" s="24" t="s">
        <v>31</v>
      </c>
      <c r="D29" s="69">
        <f t="shared" si="1"/>
        <v>147</v>
      </c>
      <c r="E29" s="22"/>
      <c r="F29" s="25">
        <v>147</v>
      </c>
      <c r="G29" s="23"/>
      <c r="H29" s="23"/>
      <c r="I29" s="18"/>
    </row>
    <row r="30" spans="1:9" ht="19.5" hidden="1" customHeight="1" x14ac:dyDescent="0.25">
      <c r="A30" s="18"/>
      <c r="B30" s="24"/>
      <c r="C30" s="24" t="s">
        <v>32</v>
      </c>
      <c r="D30" s="69">
        <f t="shared" si="1"/>
        <v>97</v>
      </c>
      <c r="E30" s="22"/>
      <c r="F30" s="25">
        <v>97</v>
      </c>
      <c r="G30" s="23"/>
      <c r="H30" s="23"/>
      <c r="I30" s="18"/>
    </row>
    <row r="31" spans="1:9" ht="19.5" hidden="1" customHeight="1" x14ac:dyDescent="0.25">
      <c r="A31" s="18"/>
      <c r="B31" s="24"/>
      <c r="C31" s="24" t="s">
        <v>33</v>
      </c>
      <c r="D31" s="69">
        <f t="shared" si="1"/>
        <v>232</v>
      </c>
      <c r="E31" s="22"/>
      <c r="F31" s="25">
        <v>232</v>
      </c>
      <c r="G31" s="23"/>
      <c r="H31" s="23"/>
      <c r="I31" s="18"/>
    </row>
    <row r="32" spans="1:9" ht="19.5" hidden="1" customHeight="1" x14ac:dyDescent="0.25">
      <c r="A32" s="18"/>
      <c r="B32" s="24"/>
      <c r="C32" s="24" t="s">
        <v>34</v>
      </c>
      <c r="D32" s="69">
        <f t="shared" si="1"/>
        <v>198</v>
      </c>
      <c r="E32" s="22"/>
      <c r="F32" s="25">
        <v>198</v>
      </c>
      <c r="G32" s="23"/>
      <c r="H32" s="23"/>
      <c r="I32" s="18"/>
    </row>
    <row r="33" spans="1:9" ht="19.5" hidden="1" customHeight="1" x14ac:dyDescent="0.25">
      <c r="A33" s="18"/>
      <c r="B33" s="24"/>
      <c r="C33" s="24" t="s">
        <v>35</v>
      </c>
      <c r="D33" s="69">
        <f t="shared" si="1"/>
        <v>188</v>
      </c>
      <c r="E33" s="22"/>
      <c r="F33" s="25">
        <v>188</v>
      </c>
      <c r="G33" s="23"/>
      <c r="H33" s="23"/>
      <c r="I33" s="18"/>
    </row>
    <row r="34" spans="1:9" ht="19.5" hidden="1" customHeight="1" x14ac:dyDescent="0.25">
      <c r="A34" s="18"/>
      <c r="B34" s="24"/>
      <c r="C34" s="24" t="s">
        <v>36</v>
      </c>
      <c r="D34" s="69">
        <f t="shared" si="1"/>
        <v>82</v>
      </c>
      <c r="E34" s="22"/>
      <c r="F34" s="25">
        <v>82</v>
      </c>
      <c r="G34" s="23"/>
      <c r="H34" s="23"/>
      <c r="I34" s="18"/>
    </row>
    <row r="35" spans="1:9" ht="19.5" hidden="1" customHeight="1" x14ac:dyDescent="0.25">
      <c r="A35" s="18"/>
      <c r="B35" s="24"/>
      <c r="C35" s="24" t="s">
        <v>37</v>
      </c>
      <c r="D35" s="69">
        <f t="shared" si="1"/>
        <v>103</v>
      </c>
      <c r="E35" s="22"/>
      <c r="F35" s="25">
        <v>103</v>
      </c>
      <c r="G35" s="23"/>
      <c r="H35" s="23"/>
      <c r="I35" s="18"/>
    </row>
    <row r="36" spans="1:9" ht="30.75" customHeight="1" x14ac:dyDescent="0.3">
      <c r="A36" s="1">
        <v>5</v>
      </c>
      <c r="B36" s="38" t="s">
        <v>26</v>
      </c>
      <c r="C36" s="51"/>
      <c r="D36" s="67">
        <f>D37+D47</f>
        <v>5135</v>
      </c>
      <c r="E36" s="36">
        <f>E37+E47</f>
        <v>5135</v>
      </c>
      <c r="F36" s="36"/>
      <c r="G36" s="37"/>
      <c r="H36" s="37"/>
      <c r="I36" s="1"/>
    </row>
    <row r="37" spans="1:9" ht="36" customHeight="1" x14ac:dyDescent="0.3">
      <c r="A37" s="18" t="s">
        <v>54</v>
      </c>
      <c r="B37" s="24" t="s">
        <v>51</v>
      </c>
      <c r="C37" s="52" t="s">
        <v>63</v>
      </c>
      <c r="D37" s="69">
        <f>E37</f>
        <v>3585</v>
      </c>
      <c r="E37" s="22">
        <v>3585</v>
      </c>
      <c r="F37" s="22"/>
      <c r="G37" s="23"/>
      <c r="H37" s="23"/>
      <c r="I37" s="18"/>
    </row>
    <row r="38" spans="1:9" ht="20.25" hidden="1" customHeight="1" x14ac:dyDescent="0.25">
      <c r="A38" s="18"/>
      <c r="B38" s="24"/>
      <c r="C38" s="24" t="s">
        <v>62</v>
      </c>
      <c r="D38" s="69">
        <f t="shared" ref="D38:D46" si="2">E38</f>
        <v>179</v>
      </c>
      <c r="E38" s="25">
        <v>179</v>
      </c>
      <c r="F38" s="22"/>
      <c r="G38" s="23"/>
      <c r="H38" s="23"/>
      <c r="I38" s="18"/>
    </row>
    <row r="39" spans="1:9" ht="20.25" hidden="1" customHeight="1" x14ac:dyDescent="0.25">
      <c r="A39" s="64"/>
      <c r="B39" s="62"/>
      <c r="C39" s="24" t="s">
        <v>30</v>
      </c>
      <c r="D39" s="69">
        <f t="shared" si="2"/>
        <v>266</v>
      </c>
      <c r="E39" s="25">
        <v>266</v>
      </c>
      <c r="F39" s="64"/>
      <c r="G39" s="62"/>
      <c r="H39" s="62"/>
      <c r="I39" s="62"/>
    </row>
    <row r="40" spans="1:9" ht="20.25" hidden="1" customHeight="1" x14ac:dyDescent="0.25">
      <c r="A40" s="64"/>
      <c r="B40" s="62"/>
      <c r="C40" s="24" t="s">
        <v>31</v>
      </c>
      <c r="D40" s="69">
        <f t="shared" si="2"/>
        <v>442</v>
      </c>
      <c r="E40" s="25">
        <v>442</v>
      </c>
      <c r="F40" s="64"/>
      <c r="G40" s="62"/>
      <c r="H40" s="62"/>
      <c r="I40" s="62"/>
    </row>
    <row r="41" spans="1:9" ht="20.25" hidden="1" customHeight="1" x14ac:dyDescent="0.25">
      <c r="A41" s="64"/>
      <c r="B41" s="62"/>
      <c r="C41" s="24" t="s">
        <v>32</v>
      </c>
      <c r="D41" s="69">
        <f t="shared" si="2"/>
        <v>290</v>
      </c>
      <c r="E41" s="25">
        <v>290</v>
      </c>
      <c r="F41" s="64"/>
      <c r="G41" s="62"/>
      <c r="H41" s="62"/>
      <c r="I41" s="62"/>
    </row>
    <row r="42" spans="1:9" ht="20.25" hidden="1" customHeight="1" x14ac:dyDescent="0.25">
      <c r="A42" s="64"/>
      <c r="B42" s="62"/>
      <c r="C42" s="24" t="s">
        <v>33</v>
      </c>
      <c r="D42" s="69">
        <f t="shared" si="2"/>
        <v>697</v>
      </c>
      <c r="E42" s="25">
        <v>697</v>
      </c>
      <c r="F42" s="64"/>
      <c r="G42" s="62"/>
      <c r="H42" s="62"/>
      <c r="I42" s="62"/>
    </row>
    <row r="43" spans="1:9" ht="20.25" hidden="1" customHeight="1" x14ac:dyDescent="0.25">
      <c r="A43" s="64"/>
      <c r="B43" s="62"/>
      <c r="C43" s="24" t="s">
        <v>34</v>
      </c>
      <c r="D43" s="69">
        <f t="shared" si="2"/>
        <v>593</v>
      </c>
      <c r="E43" s="25">
        <v>593</v>
      </c>
      <c r="F43" s="64"/>
      <c r="G43" s="62"/>
      <c r="H43" s="62"/>
      <c r="I43" s="62"/>
    </row>
    <row r="44" spans="1:9" ht="20.25" hidden="1" customHeight="1" x14ac:dyDescent="0.25">
      <c r="A44" s="64"/>
      <c r="B44" s="62"/>
      <c r="C44" s="24" t="s">
        <v>35</v>
      </c>
      <c r="D44" s="69">
        <f t="shared" si="2"/>
        <v>563</v>
      </c>
      <c r="E44" s="25">
        <v>563</v>
      </c>
      <c r="F44" s="64"/>
      <c r="G44" s="62"/>
      <c r="H44" s="62"/>
      <c r="I44" s="62"/>
    </row>
    <row r="45" spans="1:9" ht="20.25" hidden="1" customHeight="1" x14ac:dyDescent="0.25">
      <c r="A45" s="64"/>
      <c r="B45" s="62"/>
      <c r="C45" s="24" t="s">
        <v>36</v>
      </c>
      <c r="D45" s="69">
        <f t="shared" si="2"/>
        <v>247</v>
      </c>
      <c r="E45" s="25">
        <v>247</v>
      </c>
      <c r="F45" s="64"/>
      <c r="G45" s="62"/>
      <c r="H45" s="62"/>
      <c r="I45" s="62"/>
    </row>
    <row r="46" spans="1:9" ht="20.25" hidden="1" customHeight="1" x14ac:dyDescent="0.25">
      <c r="A46" s="64"/>
      <c r="B46" s="62"/>
      <c r="C46" s="24" t="s">
        <v>37</v>
      </c>
      <c r="D46" s="69">
        <f t="shared" si="2"/>
        <v>308</v>
      </c>
      <c r="E46" s="25">
        <v>308</v>
      </c>
      <c r="F46" s="64"/>
      <c r="G46" s="62"/>
      <c r="H46" s="62"/>
      <c r="I46" s="62"/>
    </row>
    <row r="47" spans="1:9" ht="29.25" customHeight="1" x14ac:dyDescent="0.3">
      <c r="A47" s="64" t="s">
        <v>55</v>
      </c>
      <c r="B47" s="62" t="s">
        <v>52</v>
      </c>
      <c r="C47" s="52" t="s">
        <v>68</v>
      </c>
      <c r="D47" s="68">
        <f>E47</f>
        <v>1550</v>
      </c>
      <c r="E47" s="22">
        <v>1550</v>
      </c>
      <c r="F47" s="64"/>
      <c r="G47" s="62"/>
      <c r="H47" s="62"/>
      <c r="I47" s="62"/>
    </row>
    <row r="48" spans="1:9" ht="16.5" hidden="1" x14ac:dyDescent="0.25">
      <c r="A48" s="64"/>
      <c r="B48" s="62"/>
      <c r="C48" s="24" t="s">
        <v>62</v>
      </c>
      <c r="D48" s="68">
        <f t="shared" ref="D48:D60" si="3">E48</f>
        <v>31</v>
      </c>
      <c r="E48" s="25">
        <v>31</v>
      </c>
      <c r="F48" s="64"/>
      <c r="G48" s="62"/>
      <c r="H48" s="62"/>
      <c r="I48" s="52"/>
    </row>
    <row r="49" spans="1:9" ht="16.5" hidden="1" x14ac:dyDescent="0.25">
      <c r="A49" s="64"/>
      <c r="B49" s="62"/>
      <c r="C49" s="24" t="s">
        <v>66</v>
      </c>
      <c r="D49" s="68">
        <f t="shared" si="3"/>
        <v>31</v>
      </c>
      <c r="E49" s="25">
        <v>31</v>
      </c>
      <c r="F49" s="64"/>
      <c r="G49" s="62"/>
      <c r="H49" s="62"/>
      <c r="I49" s="62"/>
    </row>
    <row r="50" spans="1:9" ht="16.5" hidden="1" x14ac:dyDescent="0.25">
      <c r="A50" s="64"/>
      <c r="B50" s="62"/>
      <c r="C50" s="24" t="s">
        <v>53</v>
      </c>
      <c r="D50" s="68">
        <f t="shared" si="3"/>
        <v>62</v>
      </c>
      <c r="E50" s="25">
        <v>62</v>
      </c>
      <c r="F50" s="64"/>
      <c r="G50" s="62"/>
      <c r="H50" s="62"/>
      <c r="I50" s="62"/>
    </row>
    <row r="51" spans="1:9" ht="16.5" hidden="1" x14ac:dyDescent="0.25">
      <c r="A51" s="64"/>
      <c r="B51" s="62"/>
      <c r="C51" s="24" t="s">
        <v>64</v>
      </c>
      <c r="D51" s="68">
        <f t="shared" si="3"/>
        <v>31</v>
      </c>
      <c r="E51" s="25">
        <v>31</v>
      </c>
      <c r="F51" s="64"/>
      <c r="G51" s="62"/>
      <c r="H51" s="62"/>
      <c r="I51" s="62"/>
    </row>
    <row r="52" spans="1:9" ht="132" hidden="1" x14ac:dyDescent="0.25">
      <c r="A52" s="64"/>
      <c r="B52" s="62"/>
      <c r="C52" s="24" t="s">
        <v>69</v>
      </c>
      <c r="D52" s="68">
        <f t="shared" si="3"/>
        <v>0</v>
      </c>
      <c r="E52" s="25">
        <v>0</v>
      </c>
      <c r="F52" s="64"/>
      <c r="G52" s="62"/>
      <c r="H52" s="62"/>
      <c r="I52" s="18" t="s">
        <v>70</v>
      </c>
    </row>
    <row r="53" spans="1:9" ht="16.5" hidden="1" x14ac:dyDescent="0.25">
      <c r="A53" s="64"/>
      <c r="B53" s="62"/>
      <c r="C53" s="24" t="s">
        <v>30</v>
      </c>
      <c r="D53" s="68">
        <f t="shared" si="3"/>
        <v>109</v>
      </c>
      <c r="E53" s="25">
        <v>109</v>
      </c>
      <c r="F53" s="64"/>
      <c r="G53" s="62"/>
      <c r="H53" s="62"/>
      <c r="I53" s="62"/>
    </row>
    <row r="54" spans="1:9" ht="16.5" hidden="1" x14ac:dyDescent="0.25">
      <c r="A54" s="64"/>
      <c r="B54" s="62"/>
      <c r="C54" s="24" t="s">
        <v>31</v>
      </c>
      <c r="D54" s="68">
        <f t="shared" si="3"/>
        <v>181</v>
      </c>
      <c r="E54" s="25">
        <v>181</v>
      </c>
      <c r="F54" s="64"/>
      <c r="G54" s="62"/>
      <c r="H54" s="62"/>
      <c r="I54" s="62"/>
    </row>
    <row r="55" spans="1:9" ht="16.5" hidden="1" x14ac:dyDescent="0.25">
      <c r="A55" s="64"/>
      <c r="B55" s="62"/>
      <c r="C55" s="24" t="s">
        <v>32</v>
      </c>
      <c r="D55" s="68">
        <f t="shared" si="3"/>
        <v>119</v>
      </c>
      <c r="E55" s="25">
        <v>119</v>
      </c>
      <c r="F55" s="64"/>
      <c r="G55" s="62"/>
      <c r="H55" s="62"/>
      <c r="I55" s="62"/>
    </row>
    <row r="56" spans="1:9" ht="16.5" hidden="1" x14ac:dyDescent="0.25">
      <c r="A56" s="64"/>
      <c r="B56" s="62"/>
      <c r="C56" s="24" t="s">
        <v>33</v>
      </c>
      <c r="D56" s="68">
        <f t="shared" si="3"/>
        <v>285</v>
      </c>
      <c r="E56" s="25">
        <v>285</v>
      </c>
      <c r="F56" s="64"/>
      <c r="G56" s="62"/>
      <c r="H56" s="62"/>
      <c r="I56" s="62"/>
    </row>
    <row r="57" spans="1:9" ht="16.5" hidden="1" x14ac:dyDescent="0.25">
      <c r="A57" s="64"/>
      <c r="B57" s="62"/>
      <c r="C57" s="24" t="s">
        <v>34</v>
      </c>
      <c r="D57" s="68">
        <f t="shared" si="3"/>
        <v>243</v>
      </c>
      <c r="E57" s="25">
        <v>243</v>
      </c>
      <c r="F57" s="64"/>
      <c r="G57" s="62"/>
      <c r="H57" s="62"/>
      <c r="I57" s="62"/>
    </row>
    <row r="58" spans="1:9" ht="16.5" hidden="1" x14ac:dyDescent="0.25">
      <c r="A58" s="64"/>
      <c r="B58" s="62"/>
      <c r="C58" s="24" t="s">
        <v>35</v>
      </c>
      <c r="D58" s="68">
        <f t="shared" si="3"/>
        <v>231</v>
      </c>
      <c r="E58" s="25">
        <v>231</v>
      </c>
      <c r="F58" s="64"/>
      <c r="G58" s="62"/>
      <c r="H58" s="62"/>
      <c r="I58" s="62"/>
    </row>
    <row r="59" spans="1:9" ht="16.5" hidden="1" x14ac:dyDescent="0.25">
      <c r="A59" s="64"/>
      <c r="B59" s="62"/>
      <c r="C59" s="24" t="s">
        <v>36</v>
      </c>
      <c r="D59" s="68">
        <f t="shared" si="3"/>
        <v>101</v>
      </c>
      <c r="E59" s="25">
        <v>101</v>
      </c>
      <c r="F59" s="64"/>
      <c r="G59" s="62"/>
      <c r="H59" s="62"/>
      <c r="I59" s="62"/>
    </row>
    <row r="60" spans="1:9" ht="16.5" hidden="1" x14ac:dyDescent="0.25">
      <c r="A60" s="64"/>
      <c r="B60" s="62"/>
      <c r="C60" s="24" t="s">
        <v>37</v>
      </c>
      <c r="D60" s="68">
        <f t="shared" si="3"/>
        <v>126</v>
      </c>
      <c r="E60" s="25">
        <v>126</v>
      </c>
      <c r="F60" s="64"/>
      <c r="G60" s="62"/>
      <c r="H60" s="62"/>
      <c r="I60" s="62"/>
    </row>
  </sheetData>
  <mergeCells count="10">
    <mergeCell ref="A8:B8"/>
    <mergeCell ref="A1:I1"/>
    <mergeCell ref="A2:I2"/>
    <mergeCell ref="A6:A7"/>
    <mergeCell ref="B6:B7"/>
    <mergeCell ref="C6:C7"/>
    <mergeCell ref="D6:D7"/>
    <mergeCell ref="E6:H6"/>
    <mergeCell ref="I6:I7"/>
    <mergeCell ref="A3:I3"/>
  </mergeCells>
  <printOptions horizontalCentered="1"/>
  <pageMargins left="0.51181102362204722" right="0.51181102362204722" top="0.51181102362204722" bottom="0.51181102362204722"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tabSelected="1" workbookViewId="0">
      <selection activeCell="A3" sqref="A3:I3"/>
    </sheetView>
  </sheetViews>
  <sheetFormatPr defaultColWidth="9" defaultRowHeight="15.6" x14ac:dyDescent="0.3"/>
  <cols>
    <col min="1" max="1" width="7.109375" style="13" customWidth="1"/>
    <col min="2" max="2" width="43.33203125" style="3" customWidth="1"/>
    <col min="3" max="3" width="28.44140625" style="3" customWidth="1"/>
    <col min="4" max="4" width="21.6640625" style="3" customWidth="1"/>
    <col min="5" max="5" width="13.44140625" style="3" customWidth="1"/>
    <col min="6" max="6" width="13.44140625" style="13" customWidth="1"/>
    <col min="7" max="7" width="15.44140625" style="3" customWidth="1"/>
    <col min="8" max="8" width="12.33203125" style="3" customWidth="1"/>
    <col min="9" max="9" width="23.44140625" style="3" customWidth="1"/>
    <col min="10" max="10" width="9" style="3"/>
    <col min="11" max="14" width="21.44140625" style="3" customWidth="1"/>
    <col min="15" max="16384" width="9" style="3"/>
  </cols>
  <sheetData>
    <row r="1" spans="1:9" ht="23.25" customHeight="1" x14ac:dyDescent="0.3">
      <c r="A1" s="99" t="s">
        <v>16</v>
      </c>
      <c r="B1" s="99"/>
      <c r="C1" s="99"/>
      <c r="D1" s="99"/>
      <c r="E1" s="99"/>
      <c r="F1" s="99"/>
      <c r="G1" s="99"/>
      <c r="H1" s="99"/>
      <c r="I1" s="99"/>
    </row>
    <row r="2" spans="1:9" ht="24" customHeight="1" x14ac:dyDescent="0.3">
      <c r="A2" s="100" t="s">
        <v>75</v>
      </c>
      <c r="B2" s="100"/>
      <c r="C2" s="100"/>
      <c r="D2" s="100"/>
      <c r="E2" s="100"/>
      <c r="F2" s="100"/>
      <c r="G2" s="100"/>
      <c r="H2" s="100"/>
      <c r="I2" s="100"/>
    </row>
    <row r="3" spans="1:9" ht="24" customHeight="1" x14ac:dyDescent="0.3">
      <c r="A3" s="101" t="s">
        <v>84</v>
      </c>
      <c r="B3" s="101"/>
      <c r="C3" s="101"/>
      <c r="D3" s="101"/>
      <c r="E3" s="101"/>
      <c r="F3" s="101"/>
      <c r="G3" s="101"/>
      <c r="H3" s="101"/>
      <c r="I3" s="101"/>
    </row>
    <row r="4" spans="1:9" x14ac:dyDescent="0.3">
      <c r="A4" s="4"/>
      <c r="B4" s="5"/>
      <c r="C4" s="6"/>
      <c r="D4" s="7"/>
      <c r="E4" s="7"/>
      <c r="F4" s="14"/>
      <c r="G4" s="7"/>
      <c r="H4" s="7"/>
      <c r="I4" s="2" t="s">
        <v>0</v>
      </c>
    </row>
    <row r="5" spans="1:9" ht="15.75" x14ac:dyDescent="0.25">
      <c r="A5" s="4"/>
      <c r="B5" s="5"/>
      <c r="C5" s="6"/>
      <c r="D5" s="7"/>
      <c r="E5" s="7"/>
      <c r="F5" s="14"/>
      <c r="G5" s="7"/>
      <c r="H5" s="7"/>
      <c r="I5" s="2"/>
    </row>
    <row r="6" spans="1:9" ht="26.25" customHeight="1" x14ac:dyDescent="0.3">
      <c r="A6" s="98" t="s">
        <v>1</v>
      </c>
      <c r="B6" s="98" t="s">
        <v>20</v>
      </c>
      <c r="C6" s="98" t="s">
        <v>2</v>
      </c>
      <c r="D6" s="98" t="s">
        <v>29</v>
      </c>
      <c r="E6" s="98" t="s">
        <v>12</v>
      </c>
      <c r="F6" s="98"/>
      <c r="G6" s="98"/>
      <c r="H6" s="98"/>
      <c r="I6" s="98" t="s">
        <v>3</v>
      </c>
    </row>
    <row r="7" spans="1:9" ht="56.25" customHeight="1" x14ac:dyDescent="0.3">
      <c r="A7" s="98"/>
      <c r="B7" s="98"/>
      <c r="C7" s="98"/>
      <c r="D7" s="98"/>
      <c r="E7" s="53" t="s">
        <v>13</v>
      </c>
      <c r="F7" s="53" t="s">
        <v>14</v>
      </c>
      <c r="G7" s="53" t="s">
        <v>28</v>
      </c>
      <c r="H7" s="53" t="s">
        <v>15</v>
      </c>
      <c r="I7" s="98"/>
    </row>
    <row r="8" spans="1:9" ht="22.5" customHeight="1" x14ac:dyDescent="0.25">
      <c r="A8" s="45" t="s">
        <v>4</v>
      </c>
      <c r="B8" s="45" t="s">
        <v>5</v>
      </c>
      <c r="C8" s="45" t="s">
        <v>6</v>
      </c>
      <c r="D8" s="45" t="s">
        <v>78</v>
      </c>
      <c r="E8" s="45" t="s">
        <v>17</v>
      </c>
      <c r="F8" s="45" t="s">
        <v>8</v>
      </c>
      <c r="G8" s="45" t="s">
        <v>9</v>
      </c>
      <c r="H8" s="45" t="s">
        <v>10</v>
      </c>
      <c r="I8" s="53"/>
    </row>
    <row r="9" spans="1:9" s="47" customFormat="1" x14ac:dyDescent="0.3">
      <c r="A9" s="98" t="s">
        <v>11</v>
      </c>
      <c r="B9" s="98"/>
      <c r="C9" s="46"/>
      <c r="D9" s="73">
        <f>D10+D19+D22+D25+D36</f>
        <v>41643</v>
      </c>
      <c r="E9" s="73">
        <f>E10+E19+E22+E25+E36</f>
        <v>6135</v>
      </c>
      <c r="F9" s="73">
        <f>F10+F19+F22+F25+F36</f>
        <v>1195</v>
      </c>
      <c r="G9" s="73">
        <f>G10+G19+G22+G25+G36</f>
        <v>5500</v>
      </c>
      <c r="H9" s="73">
        <f>H10+H19+H22+H25+H36</f>
        <v>28813</v>
      </c>
      <c r="I9" s="40"/>
    </row>
    <row r="10" spans="1:9" ht="33.6" x14ac:dyDescent="0.3">
      <c r="A10" s="48">
        <v>1</v>
      </c>
      <c r="B10" s="49" t="s">
        <v>21</v>
      </c>
      <c r="C10" s="38" t="s">
        <v>27</v>
      </c>
      <c r="D10" s="67">
        <f>H10</f>
        <v>18457</v>
      </c>
      <c r="E10" s="67"/>
      <c r="F10" s="67"/>
      <c r="G10" s="67"/>
      <c r="H10" s="67">
        <f>SUM(H11:H18)</f>
        <v>18457</v>
      </c>
      <c r="I10" s="25"/>
    </row>
    <row r="11" spans="1:9" ht="16.8" x14ac:dyDescent="0.3">
      <c r="A11" s="50"/>
      <c r="B11" s="28"/>
      <c r="C11" s="26" t="s">
        <v>30</v>
      </c>
      <c r="D11" s="68">
        <f>H11</f>
        <v>1439</v>
      </c>
      <c r="E11" s="68"/>
      <c r="F11" s="68"/>
      <c r="G11" s="68"/>
      <c r="H11" s="74">
        <v>1439</v>
      </c>
      <c r="I11" s="18"/>
    </row>
    <row r="12" spans="1:9" ht="16.8" x14ac:dyDescent="0.3">
      <c r="A12" s="50"/>
      <c r="B12" s="28"/>
      <c r="C12" s="26" t="s">
        <v>31</v>
      </c>
      <c r="D12" s="68">
        <f>H12</f>
        <v>2398</v>
      </c>
      <c r="E12" s="68"/>
      <c r="F12" s="68"/>
      <c r="G12" s="68"/>
      <c r="H12" s="74">
        <v>2398</v>
      </c>
      <c r="I12" s="18"/>
    </row>
    <row r="13" spans="1:9" ht="16.8" x14ac:dyDescent="0.3">
      <c r="A13" s="50"/>
      <c r="B13" s="28"/>
      <c r="C13" s="26" t="s">
        <v>32</v>
      </c>
      <c r="D13" s="68">
        <f t="shared" ref="D13:D18" si="0">H13</f>
        <v>1569</v>
      </c>
      <c r="E13" s="68"/>
      <c r="F13" s="68"/>
      <c r="G13" s="68"/>
      <c r="H13" s="74">
        <v>1569</v>
      </c>
      <c r="I13" s="18"/>
    </row>
    <row r="14" spans="1:9" ht="16.8" x14ac:dyDescent="0.3">
      <c r="A14" s="50"/>
      <c r="B14" s="28"/>
      <c r="C14" s="26" t="s">
        <v>33</v>
      </c>
      <c r="D14" s="68">
        <f t="shared" si="0"/>
        <v>3779</v>
      </c>
      <c r="E14" s="68"/>
      <c r="F14" s="68"/>
      <c r="G14" s="68"/>
      <c r="H14" s="74">
        <v>3779</v>
      </c>
      <c r="I14" s="18"/>
    </row>
    <row r="15" spans="1:9" ht="16.8" x14ac:dyDescent="0.3">
      <c r="A15" s="50"/>
      <c r="B15" s="28"/>
      <c r="C15" s="26" t="s">
        <v>34</v>
      </c>
      <c r="D15" s="68">
        <f t="shared" si="0"/>
        <v>3212</v>
      </c>
      <c r="E15" s="68"/>
      <c r="F15" s="68"/>
      <c r="G15" s="68"/>
      <c r="H15" s="74">
        <v>3212</v>
      </c>
      <c r="I15" s="18"/>
    </row>
    <row r="16" spans="1:9" ht="16.8" x14ac:dyDescent="0.3">
      <c r="A16" s="50"/>
      <c r="B16" s="28"/>
      <c r="C16" s="26" t="s">
        <v>35</v>
      </c>
      <c r="D16" s="68">
        <f t="shared" si="0"/>
        <v>3052</v>
      </c>
      <c r="E16" s="68"/>
      <c r="F16" s="68"/>
      <c r="G16" s="68"/>
      <c r="H16" s="74">
        <v>3052</v>
      </c>
      <c r="I16" s="18"/>
    </row>
    <row r="17" spans="1:9" ht="16.8" x14ac:dyDescent="0.3">
      <c r="A17" s="50"/>
      <c r="B17" s="28"/>
      <c r="C17" s="26" t="s">
        <v>36</v>
      </c>
      <c r="D17" s="68">
        <f t="shared" si="0"/>
        <v>1337</v>
      </c>
      <c r="E17" s="68"/>
      <c r="F17" s="68"/>
      <c r="G17" s="68"/>
      <c r="H17" s="74">
        <v>1337</v>
      </c>
      <c r="I17" s="18"/>
    </row>
    <row r="18" spans="1:9" ht="16.8" x14ac:dyDescent="0.3">
      <c r="A18" s="50"/>
      <c r="B18" s="28"/>
      <c r="C18" s="26" t="s">
        <v>37</v>
      </c>
      <c r="D18" s="68">
        <f t="shared" si="0"/>
        <v>1671</v>
      </c>
      <c r="E18" s="68"/>
      <c r="F18" s="68"/>
      <c r="G18" s="68"/>
      <c r="H18" s="74">
        <v>1671</v>
      </c>
      <c r="I18" s="18"/>
    </row>
    <row r="19" spans="1:9" ht="33.6" x14ac:dyDescent="0.3">
      <c r="A19" s="33">
        <v>2</v>
      </c>
      <c r="B19" s="34" t="s">
        <v>22</v>
      </c>
      <c r="C19" s="51"/>
      <c r="D19" s="67">
        <f>D20+D21</f>
        <v>11106</v>
      </c>
      <c r="E19" s="67"/>
      <c r="F19" s="67"/>
      <c r="G19" s="67">
        <f>G20+G21</f>
        <v>5500</v>
      </c>
      <c r="H19" s="67">
        <f>H20+H21</f>
        <v>5606</v>
      </c>
      <c r="I19" s="18"/>
    </row>
    <row r="20" spans="1:9" ht="33.6" x14ac:dyDescent="0.3">
      <c r="A20" s="19" t="s">
        <v>38</v>
      </c>
      <c r="B20" s="20" t="s">
        <v>39</v>
      </c>
      <c r="C20" s="52" t="s">
        <v>58</v>
      </c>
      <c r="D20" s="68">
        <f>H20</f>
        <v>5606</v>
      </c>
      <c r="E20" s="68"/>
      <c r="F20" s="68"/>
      <c r="G20" s="68"/>
      <c r="H20" s="68">
        <v>5606</v>
      </c>
      <c r="I20" s="25"/>
    </row>
    <row r="21" spans="1:9" ht="16.8" x14ac:dyDescent="0.3">
      <c r="A21" s="19" t="s">
        <v>40</v>
      </c>
      <c r="B21" s="20" t="s">
        <v>41</v>
      </c>
      <c r="C21" s="52" t="s">
        <v>42</v>
      </c>
      <c r="D21" s="68">
        <f>G21</f>
        <v>5500</v>
      </c>
      <c r="E21" s="68"/>
      <c r="F21" s="68"/>
      <c r="G21" s="68">
        <v>5500</v>
      </c>
      <c r="H21" s="68"/>
      <c r="I21" s="18"/>
    </row>
    <row r="22" spans="1:9" ht="33.6" x14ac:dyDescent="0.3">
      <c r="A22" s="1">
        <v>3</v>
      </c>
      <c r="B22" s="38" t="s">
        <v>24</v>
      </c>
      <c r="C22" s="51"/>
      <c r="D22" s="67">
        <f t="shared" ref="D22:E22" si="1">D23+D24</f>
        <v>5750</v>
      </c>
      <c r="E22" s="67">
        <f t="shared" si="1"/>
        <v>1000</v>
      </c>
      <c r="F22" s="67"/>
      <c r="G22" s="67"/>
      <c r="H22" s="67">
        <f>H23+H24</f>
        <v>4750</v>
      </c>
      <c r="I22" s="18"/>
    </row>
    <row r="23" spans="1:9" ht="33.6" x14ac:dyDescent="0.3">
      <c r="A23" s="18" t="s">
        <v>43</v>
      </c>
      <c r="B23" s="24" t="s">
        <v>44</v>
      </c>
      <c r="C23" s="52" t="s">
        <v>59</v>
      </c>
      <c r="D23" s="69">
        <f>E23</f>
        <v>1000</v>
      </c>
      <c r="E23" s="68">
        <v>1000</v>
      </c>
      <c r="F23" s="68"/>
      <c r="G23" s="68"/>
      <c r="H23" s="68"/>
      <c r="I23" s="18"/>
    </row>
    <row r="24" spans="1:9" ht="26.25" customHeight="1" x14ac:dyDescent="0.3">
      <c r="A24" s="18" t="s">
        <v>45</v>
      </c>
      <c r="B24" s="24" t="s">
        <v>46</v>
      </c>
      <c r="C24" s="52" t="s">
        <v>60</v>
      </c>
      <c r="D24" s="69">
        <f>H24</f>
        <v>4750</v>
      </c>
      <c r="E24" s="68"/>
      <c r="F24" s="68"/>
      <c r="G24" s="68"/>
      <c r="H24" s="68">
        <v>4750</v>
      </c>
      <c r="I24" s="18"/>
    </row>
    <row r="25" spans="1:9" ht="33.6" x14ac:dyDescent="0.3">
      <c r="A25" s="1">
        <v>4</v>
      </c>
      <c r="B25" s="38" t="s">
        <v>25</v>
      </c>
      <c r="C25" s="51"/>
      <c r="D25" s="70">
        <f>D26</f>
        <v>1195</v>
      </c>
      <c r="E25" s="67"/>
      <c r="F25" s="67">
        <f>F26</f>
        <v>1195</v>
      </c>
      <c r="G25" s="67"/>
      <c r="H25" s="67"/>
      <c r="I25" s="1"/>
    </row>
    <row r="26" spans="1:9" ht="33.6" x14ac:dyDescent="0.3">
      <c r="A26" s="18" t="s">
        <v>47</v>
      </c>
      <c r="B26" s="24" t="s">
        <v>50</v>
      </c>
      <c r="C26" s="52" t="s">
        <v>61</v>
      </c>
      <c r="D26" s="69">
        <f>F26</f>
        <v>1195</v>
      </c>
      <c r="E26" s="68"/>
      <c r="F26" s="68">
        <f>SUM(F27:F35)</f>
        <v>1195</v>
      </c>
      <c r="G26" s="68"/>
      <c r="H26" s="68"/>
      <c r="I26" s="18"/>
    </row>
    <row r="27" spans="1:9" ht="16.8" x14ac:dyDescent="0.3">
      <c r="A27" s="18"/>
      <c r="B27" s="24"/>
      <c r="C27" s="26" t="s">
        <v>62</v>
      </c>
      <c r="D27" s="69">
        <f t="shared" ref="D27:D35" si="2">F27</f>
        <v>60</v>
      </c>
      <c r="E27" s="68"/>
      <c r="F27" s="74">
        <v>60</v>
      </c>
      <c r="G27" s="68"/>
      <c r="H27" s="68"/>
      <c r="I27" s="18"/>
    </row>
    <row r="28" spans="1:9" ht="16.8" x14ac:dyDescent="0.3">
      <c r="A28" s="18"/>
      <c r="B28" s="24"/>
      <c r="C28" s="26" t="s">
        <v>30</v>
      </c>
      <c r="D28" s="69">
        <f t="shared" si="2"/>
        <v>88</v>
      </c>
      <c r="E28" s="68"/>
      <c r="F28" s="74">
        <v>88</v>
      </c>
      <c r="G28" s="68"/>
      <c r="H28" s="68"/>
      <c r="I28" s="18"/>
    </row>
    <row r="29" spans="1:9" ht="16.8" x14ac:dyDescent="0.3">
      <c r="A29" s="18"/>
      <c r="B29" s="24"/>
      <c r="C29" s="26" t="s">
        <v>31</v>
      </c>
      <c r="D29" s="69">
        <f t="shared" si="2"/>
        <v>147</v>
      </c>
      <c r="E29" s="68"/>
      <c r="F29" s="74">
        <v>147</v>
      </c>
      <c r="G29" s="68"/>
      <c r="H29" s="68"/>
      <c r="I29" s="18"/>
    </row>
    <row r="30" spans="1:9" ht="16.8" x14ac:dyDescent="0.3">
      <c r="A30" s="18"/>
      <c r="B30" s="24"/>
      <c r="C30" s="26" t="s">
        <v>32</v>
      </c>
      <c r="D30" s="69">
        <f t="shared" si="2"/>
        <v>97</v>
      </c>
      <c r="E30" s="68"/>
      <c r="F30" s="74">
        <v>97</v>
      </c>
      <c r="G30" s="68"/>
      <c r="H30" s="68"/>
      <c r="I30" s="18"/>
    </row>
    <row r="31" spans="1:9" ht="16.8" x14ac:dyDescent="0.3">
      <c r="A31" s="18"/>
      <c r="B31" s="24"/>
      <c r="C31" s="26" t="s">
        <v>33</v>
      </c>
      <c r="D31" s="69">
        <f t="shared" si="2"/>
        <v>232</v>
      </c>
      <c r="E31" s="68"/>
      <c r="F31" s="74">
        <v>232</v>
      </c>
      <c r="G31" s="68"/>
      <c r="H31" s="68"/>
      <c r="I31" s="18"/>
    </row>
    <row r="32" spans="1:9" ht="16.8" x14ac:dyDescent="0.3">
      <c r="A32" s="18"/>
      <c r="B32" s="24"/>
      <c r="C32" s="26" t="s">
        <v>34</v>
      </c>
      <c r="D32" s="69">
        <f t="shared" si="2"/>
        <v>198</v>
      </c>
      <c r="E32" s="68"/>
      <c r="F32" s="74">
        <v>198</v>
      </c>
      <c r="G32" s="68"/>
      <c r="H32" s="68"/>
      <c r="I32" s="18"/>
    </row>
    <row r="33" spans="1:9" ht="16.8" x14ac:dyDescent="0.3">
      <c r="A33" s="18"/>
      <c r="B33" s="24"/>
      <c r="C33" s="26" t="s">
        <v>35</v>
      </c>
      <c r="D33" s="69">
        <f t="shared" si="2"/>
        <v>188</v>
      </c>
      <c r="E33" s="68"/>
      <c r="F33" s="74">
        <v>188</v>
      </c>
      <c r="G33" s="68"/>
      <c r="H33" s="68"/>
      <c r="I33" s="18"/>
    </row>
    <row r="34" spans="1:9" ht="16.8" x14ac:dyDescent="0.3">
      <c r="A34" s="18"/>
      <c r="B34" s="24"/>
      <c r="C34" s="26" t="s">
        <v>36</v>
      </c>
      <c r="D34" s="69">
        <f t="shared" si="2"/>
        <v>82</v>
      </c>
      <c r="E34" s="68"/>
      <c r="F34" s="74">
        <v>82</v>
      </c>
      <c r="G34" s="68"/>
      <c r="H34" s="68"/>
      <c r="I34" s="18"/>
    </row>
    <row r="35" spans="1:9" ht="16.8" x14ac:dyDescent="0.3">
      <c r="A35" s="18"/>
      <c r="B35" s="24"/>
      <c r="C35" s="26" t="s">
        <v>37</v>
      </c>
      <c r="D35" s="69">
        <f t="shared" si="2"/>
        <v>103</v>
      </c>
      <c r="E35" s="68"/>
      <c r="F35" s="74">
        <v>103</v>
      </c>
      <c r="G35" s="68"/>
      <c r="H35" s="68"/>
      <c r="I35" s="18"/>
    </row>
    <row r="36" spans="1:9" ht="33.6" x14ac:dyDescent="0.3">
      <c r="A36" s="1">
        <v>5</v>
      </c>
      <c r="B36" s="38" t="s">
        <v>26</v>
      </c>
      <c r="C36" s="51"/>
      <c r="D36" s="67">
        <f>D37+D47</f>
        <v>5135</v>
      </c>
      <c r="E36" s="67">
        <f>E37+E47</f>
        <v>5135</v>
      </c>
      <c r="F36" s="67"/>
      <c r="G36" s="67"/>
      <c r="H36" s="67"/>
      <c r="I36" s="1"/>
    </row>
    <row r="37" spans="1:9" ht="33.6" x14ac:dyDescent="0.3">
      <c r="A37" s="18" t="s">
        <v>54</v>
      </c>
      <c r="B37" s="24" t="s">
        <v>51</v>
      </c>
      <c r="C37" s="52" t="s">
        <v>63</v>
      </c>
      <c r="D37" s="69">
        <f>E37</f>
        <v>3585</v>
      </c>
      <c r="E37" s="68">
        <f>SUM(E38:E46)</f>
        <v>3585</v>
      </c>
      <c r="F37" s="68"/>
      <c r="G37" s="68"/>
      <c r="H37" s="68"/>
      <c r="I37" s="18"/>
    </row>
    <row r="38" spans="1:9" ht="16.8" x14ac:dyDescent="0.3">
      <c r="A38" s="18"/>
      <c r="B38" s="24"/>
      <c r="C38" s="26" t="s">
        <v>62</v>
      </c>
      <c r="D38" s="69">
        <f t="shared" ref="D38:D46" si="3">E38</f>
        <v>179</v>
      </c>
      <c r="E38" s="74">
        <v>179</v>
      </c>
      <c r="F38" s="68"/>
      <c r="G38" s="68"/>
      <c r="H38" s="68"/>
      <c r="I38" s="18"/>
    </row>
    <row r="39" spans="1:9" ht="16.8" x14ac:dyDescent="0.3">
      <c r="A39" s="27"/>
      <c r="B39" s="28"/>
      <c r="C39" s="26" t="s">
        <v>30</v>
      </c>
      <c r="D39" s="69">
        <f t="shared" si="3"/>
        <v>266</v>
      </c>
      <c r="E39" s="74">
        <v>266</v>
      </c>
      <c r="F39" s="75"/>
      <c r="G39" s="75"/>
      <c r="H39" s="75"/>
      <c r="I39" s="28"/>
    </row>
    <row r="40" spans="1:9" ht="16.8" x14ac:dyDescent="0.3">
      <c r="A40" s="27"/>
      <c r="B40" s="28"/>
      <c r="C40" s="26" t="s">
        <v>31</v>
      </c>
      <c r="D40" s="69">
        <f t="shared" si="3"/>
        <v>442</v>
      </c>
      <c r="E40" s="74">
        <v>442</v>
      </c>
      <c r="F40" s="75"/>
      <c r="G40" s="75"/>
      <c r="H40" s="75"/>
      <c r="I40" s="28"/>
    </row>
    <row r="41" spans="1:9" ht="16.8" x14ac:dyDescent="0.3">
      <c r="A41" s="27"/>
      <c r="B41" s="28"/>
      <c r="C41" s="26" t="s">
        <v>32</v>
      </c>
      <c r="D41" s="69">
        <f t="shared" si="3"/>
        <v>290</v>
      </c>
      <c r="E41" s="74">
        <v>290</v>
      </c>
      <c r="F41" s="75"/>
      <c r="G41" s="75"/>
      <c r="H41" s="75"/>
      <c r="I41" s="28"/>
    </row>
    <row r="42" spans="1:9" ht="16.8" x14ac:dyDescent="0.3">
      <c r="A42" s="27"/>
      <c r="B42" s="28"/>
      <c r="C42" s="26" t="s">
        <v>33</v>
      </c>
      <c r="D42" s="69">
        <f t="shared" si="3"/>
        <v>697</v>
      </c>
      <c r="E42" s="74">
        <v>697</v>
      </c>
      <c r="F42" s="75"/>
      <c r="G42" s="75"/>
      <c r="H42" s="75"/>
      <c r="I42" s="28"/>
    </row>
    <row r="43" spans="1:9" ht="16.8" x14ac:dyDescent="0.3">
      <c r="A43" s="27"/>
      <c r="B43" s="28"/>
      <c r="C43" s="26" t="s">
        <v>34</v>
      </c>
      <c r="D43" s="69">
        <f t="shared" si="3"/>
        <v>593</v>
      </c>
      <c r="E43" s="74">
        <v>593</v>
      </c>
      <c r="F43" s="75"/>
      <c r="G43" s="75"/>
      <c r="H43" s="75"/>
      <c r="I43" s="28"/>
    </row>
    <row r="44" spans="1:9" ht="16.8" x14ac:dyDescent="0.3">
      <c r="A44" s="27"/>
      <c r="B44" s="28"/>
      <c r="C44" s="26" t="s">
        <v>35</v>
      </c>
      <c r="D44" s="69">
        <f t="shared" si="3"/>
        <v>563</v>
      </c>
      <c r="E44" s="74">
        <v>563</v>
      </c>
      <c r="F44" s="75"/>
      <c r="G44" s="75"/>
      <c r="H44" s="75"/>
      <c r="I44" s="28"/>
    </row>
    <row r="45" spans="1:9" ht="16.8" x14ac:dyDescent="0.3">
      <c r="A45" s="27"/>
      <c r="B45" s="28"/>
      <c r="C45" s="26" t="s">
        <v>36</v>
      </c>
      <c r="D45" s="69">
        <f t="shared" si="3"/>
        <v>247</v>
      </c>
      <c r="E45" s="74">
        <v>247</v>
      </c>
      <c r="F45" s="75"/>
      <c r="G45" s="75"/>
      <c r="H45" s="75"/>
      <c r="I45" s="28"/>
    </row>
    <row r="46" spans="1:9" ht="16.8" x14ac:dyDescent="0.3">
      <c r="A46" s="27"/>
      <c r="B46" s="28"/>
      <c r="C46" s="26" t="s">
        <v>37</v>
      </c>
      <c r="D46" s="69">
        <f t="shared" si="3"/>
        <v>308</v>
      </c>
      <c r="E46" s="74">
        <v>308</v>
      </c>
      <c r="F46" s="75"/>
      <c r="G46" s="75"/>
      <c r="H46" s="75"/>
      <c r="I46" s="28"/>
    </row>
    <row r="47" spans="1:9" ht="46.8" x14ac:dyDescent="0.3">
      <c r="A47" s="27" t="s">
        <v>55</v>
      </c>
      <c r="B47" s="28" t="s">
        <v>52</v>
      </c>
      <c r="C47" s="29" t="s">
        <v>82</v>
      </c>
      <c r="D47" s="76">
        <f>E47</f>
        <v>1550</v>
      </c>
      <c r="E47" s="76">
        <f>SUM(E48:E59)</f>
        <v>1550</v>
      </c>
      <c r="F47" s="75"/>
      <c r="G47" s="75"/>
      <c r="H47" s="75"/>
      <c r="I47" s="28"/>
    </row>
    <row r="48" spans="1:9" x14ac:dyDescent="0.3">
      <c r="A48" s="27"/>
      <c r="B48" s="28"/>
      <c r="C48" s="26" t="s">
        <v>62</v>
      </c>
      <c r="D48" s="76">
        <f t="shared" ref="D48:D59" si="4">E48</f>
        <v>31</v>
      </c>
      <c r="E48" s="74">
        <v>31</v>
      </c>
      <c r="F48" s="75"/>
      <c r="G48" s="75"/>
      <c r="H48" s="75"/>
      <c r="I48" s="29"/>
    </row>
    <row r="49" spans="1:9" x14ac:dyDescent="0.3">
      <c r="A49" s="27"/>
      <c r="B49" s="28"/>
      <c r="C49" s="26" t="s">
        <v>66</v>
      </c>
      <c r="D49" s="76">
        <f t="shared" si="4"/>
        <v>31</v>
      </c>
      <c r="E49" s="74">
        <v>31</v>
      </c>
      <c r="F49" s="75"/>
      <c r="G49" s="75"/>
      <c r="H49" s="75"/>
      <c r="I49" s="28"/>
    </row>
    <row r="50" spans="1:9" x14ac:dyDescent="0.3">
      <c r="A50" s="27"/>
      <c r="B50" s="28"/>
      <c r="C50" s="26" t="s">
        <v>53</v>
      </c>
      <c r="D50" s="76">
        <f t="shared" si="4"/>
        <v>62</v>
      </c>
      <c r="E50" s="74">
        <v>62</v>
      </c>
      <c r="F50" s="75"/>
      <c r="G50" s="75"/>
      <c r="H50" s="75"/>
      <c r="I50" s="28"/>
    </row>
    <row r="51" spans="1:9" x14ac:dyDescent="0.3">
      <c r="A51" s="27"/>
      <c r="B51" s="28"/>
      <c r="C51" s="26" t="s">
        <v>64</v>
      </c>
      <c r="D51" s="76">
        <f t="shared" si="4"/>
        <v>31</v>
      </c>
      <c r="E51" s="74">
        <v>31</v>
      </c>
      <c r="F51" s="75"/>
      <c r="G51" s="75"/>
      <c r="H51" s="75"/>
      <c r="I51" s="28"/>
    </row>
    <row r="52" spans="1:9" x14ac:dyDescent="0.3">
      <c r="A52" s="27"/>
      <c r="B52" s="28"/>
      <c r="C52" s="26" t="s">
        <v>30</v>
      </c>
      <c r="D52" s="76">
        <f t="shared" si="4"/>
        <v>109</v>
      </c>
      <c r="E52" s="74">
        <v>109</v>
      </c>
      <c r="F52" s="75"/>
      <c r="G52" s="75"/>
      <c r="H52" s="75"/>
      <c r="I52" s="28"/>
    </row>
    <row r="53" spans="1:9" x14ac:dyDescent="0.3">
      <c r="A53" s="27"/>
      <c r="B53" s="28"/>
      <c r="C53" s="26" t="s">
        <v>31</v>
      </c>
      <c r="D53" s="76">
        <f t="shared" si="4"/>
        <v>181</v>
      </c>
      <c r="E53" s="74">
        <v>181</v>
      </c>
      <c r="F53" s="75"/>
      <c r="G53" s="75"/>
      <c r="H53" s="75"/>
      <c r="I53" s="28"/>
    </row>
    <row r="54" spans="1:9" x14ac:dyDescent="0.3">
      <c r="A54" s="27"/>
      <c r="B54" s="28"/>
      <c r="C54" s="26" t="s">
        <v>32</v>
      </c>
      <c r="D54" s="76">
        <f t="shared" si="4"/>
        <v>119</v>
      </c>
      <c r="E54" s="74">
        <v>119</v>
      </c>
      <c r="F54" s="75"/>
      <c r="G54" s="75"/>
      <c r="H54" s="75"/>
      <c r="I54" s="28"/>
    </row>
    <row r="55" spans="1:9" x14ac:dyDescent="0.3">
      <c r="A55" s="27"/>
      <c r="B55" s="28"/>
      <c r="C55" s="26" t="s">
        <v>33</v>
      </c>
      <c r="D55" s="76">
        <f t="shared" si="4"/>
        <v>285</v>
      </c>
      <c r="E55" s="74">
        <v>285</v>
      </c>
      <c r="F55" s="75"/>
      <c r="G55" s="75"/>
      <c r="H55" s="75"/>
      <c r="I55" s="28"/>
    </row>
    <row r="56" spans="1:9" x14ac:dyDescent="0.3">
      <c r="A56" s="27"/>
      <c r="B56" s="28"/>
      <c r="C56" s="26" t="s">
        <v>34</v>
      </c>
      <c r="D56" s="76">
        <f t="shared" si="4"/>
        <v>243</v>
      </c>
      <c r="E56" s="74">
        <v>243</v>
      </c>
      <c r="F56" s="75"/>
      <c r="G56" s="75"/>
      <c r="H56" s="75"/>
      <c r="I56" s="28"/>
    </row>
    <row r="57" spans="1:9" x14ac:dyDescent="0.3">
      <c r="A57" s="27"/>
      <c r="B57" s="28"/>
      <c r="C57" s="26" t="s">
        <v>35</v>
      </c>
      <c r="D57" s="76">
        <f t="shared" si="4"/>
        <v>231</v>
      </c>
      <c r="E57" s="74">
        <v>231</v>
      </c>
      <c r="F57" s="75"/>
      <c r="G57" s="75"/>
      <c r="H57" s="75"/>
      <c r="I57" s="28"/>
    </row>
    <row r="58" spans="1:9" x14ac:dyDescent="0.3">
      <c r="A58" s="27"/>
      <c r="B58" s="28"/>
      <c r="C58" s="26" t="s">
        <v>36</v>
      </c>
      <c r="D58" s="76">
        <f t="shared" si="4"/>
        <v>101</v>
      </c>
      <c r="E58" s="74">
        <v>101</v>
      </c>
      <c r="F58" s="75"/>
      <c r="G58" s="75"/>
      <c r="H58" s="75"/>
      <c r="I58" s="28"/>
    </row>
    <row r="59" spans="1:9" x14ac:dyDescent="0.3">
      <c r="A59" s="27"/>
      <c r="B59" s="28"/>
      <c r="C59" s="26" t="s">
        <v>37</v>
      </c>
      <c r="D59" s="76">
        <f t="shared" si="4"/>
        <v>126</v>
      </c>
      <c r="E59" s="74">
        <v>126</v>
      </c>
      <c r="F59" s="75"/>
      <c r="G59" s="75"/>
      <c r="H59" s="75"/>
      <c r="I59" s="28"/>
    </row>
  </sheetData>
  <mergeCells count="10">
    <mergeCell ref="A9:B9"/>
    <mergeCell ref="A1:I1"/>
    <mergeCell ref="A2:I2"/>
    <mergeCell ref="A3:I3"/>
    <mergeCell ref="A6:A7"/>
    <mergeCell ref="B6:B7"/>
    <mergeCell ref="C6:C7"/>
    <mergeCell ref="D6:D7"/>
    <mergeCell ref="E6:H6"/>
    <mergeCell ref="I6:I7"/>
  </mergeCells>
  <pageMargins left="0.70866141732283472" right="0.70866141732283472" top="0.74803149606299213" bottom="0.74803149606299213" header="0.31496062992125984" footer="0.31496062992125984"/>
  <pageSetup scale="68" fitToHeight="0" orientation="landscape" horizontalDpi="0" verticalDpi="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zoomScaleNormal="100" workbookViewId="0">
      <selection activeCell="A2" sqref="A2:L2"/>
    </sheetView>
  </sheetViews>
  <sheetFormatPr defaultColWidth="9" defaultRowHeight="15.6" x14ac:dyDescent="0.3"/>
  <cols>
    <col min="1" max="1" width="7.109375" style="13" customWidth="1"/>
    <col min="2" max="2" width="43.33203125" style="3" customWidth="1"/>
    <col min="3" max="3" width="28.44140625" style="3" customWidth="1"/>
    <col min="4" max="4" width="21.6640625" style="3" hidden="1" customWidth="1"/>
    <col min="5" max="5" width="14.44140625" style="89" customWidth="1"/>
    <col min="6" max="6" width="12.88671875" style="89" customWidth="1"/>
    <col min="7" max="7" width="17.109375" style="89" customWidth="1"/>
    <col min="8" max="8" width="13.44140625" style="89" customWidth="1"/>
    <col min="9" max="9" width="15.44140625" style="89" customWidth="1"/>
    <col min="10" max="11" width="12.33203125" style="89" customWidth="1"/>
    <col min="12" max="12" width="23.44140625" style="3" customWidth="1"/>
    <col min="13" max="13" width="9" style="3"/>
    <col min="14" max="17" width="21.44140625" style="3" customWidth="1"/>
    <col min="18" max="16384" width="9" style="3"/>
  </cols>
  <sheetData>
    <row r="1" spans="1:12" ht="20.25" customHeight="1" x14ac:dyDescent="0.3">
      <c r="A1" s="99" t="s">
        <v>57</v>
      </c>
      <c r="B1" s="99"/>
      <c r="C1" s="99"/>
      <c r="D1" s="99"/>
      <c r="E1" s="99"/>
      <c r="F1" s="99"/>
      <c r="G1" s="99"/>
      <c r="H1" s="99"/>
      <c r="I1" s="99"/>
      <c r="J1" s="99"/>
      <c r="K1" s="99"/>
      <c r="L1" s="99"/>
    </row>
    <row r="2" spans="1:12" ht="27.75" customHeight="1" x14ac:dyDescent="0.3">
      <c r="A2" s="100" t="s">
        <v>81</v>
      </c>
      <c r="B2" s="100"/>
      <c r="C2" s="100"/>
      <c r="D2" s="100"/>
      <c r="E2" s="100"/>
      <c r="F2" s="100"/>
      <c r="G2" s="100"/>
      <c r="H2" s="100"/>
      <c r="I2" s="100"/>
      <c r="J2" s="100"/>
      <c r="K2" s="100"/>
      <c r="L2" s="100"/>
    </row>
    <row r="3" spans="1:12" ht="25.5" customHeight="1" x14ac:dyDescent="0.3">
      <c r="A3" s="101" t="s">
        <v>83</v>
      </c>
      <c r="B3" s="101"/>
      <c r="C3" s="101"/>
      <c r="D3" s="101"/>
      <c r="E3" s="101"/>
      <c r="F3" s="101"/>
      <c r="G3" s="101"/>
      <c r="H3" s="101"/>
      <c r="I3" s="101"/>
      <c r="J3" s="101"/>
      <c r="K3" s="101"/>
      <c r="L3" s="101"/>
    </row>
    <row r="4" spans="1:12" x14ac:dyDescent="0.3">
      <c r="A4" s="4"/>
      <c r="B4" s="5"/>
      <c r="C4" s="6"/>
      <c r="D4" s="7"/>
      <c r="E4" s="83"/>
      <c r="F4" s="83"/>
      <c r="G4" s="83"/>
      <c r="H4" s="83"/>
      <c r="I4" s="83"/>
      <c r="J4" s="83"/>
      <c r="K4" s="83"/>
      <c r="L4" s="2" t="s">
        <v>0</v>
      </c>
    </row>
    <row r="5" spans="1:12" ht="8.25" customHeight="1" x14ac:dyDescent="0.25">
      <c r="A5" s="4"/>
      <c r="B5" s="5"/>
      <c r="C5" s="6"/>
      <c r="D5" s="7"/>
      <c r="E5" s="83"/>
      <c r="F5" s="83"/>
      <c r="G5" s="83"/>
      <c r="H5" s="83"/>
      <c r="I5" s="83"/>
      <c r="J5" s="83"/>
      <c r="K5" s="83"/>
      <c r="L5" s="2"/>
    </row>
    <row r="6" spans="1:12" ht="39" customHeight="1" x14ac:dyDescent="0.3">
      <c r="A6" s="102" t="s">
        <v>1</v>
      </c>
      <c r="B6" s="102" t="s">
        <v>20</v>
      </c>
      <c r="C6" s="102" t="s">
        <v>2</v>
      </c>
      <c r="D6" s="102" t="s">
        <v>29</v>
      </c>
      <c r="E6" s="105" t="s">
        <v>65</v>
      </c>
      <c r="F6" s="106"/>
      <c r="G6" s="106"/>
      <c r="H6" s="106"/>
      <c r="I6" s="106"/>
      <c r="J6" s="106"/>
      <c r="K6" s="107"/>
      <c r="L6" s="102" t="s">
        <v>3</v>
      </c>
    </row>
    <row r="7" spans="1:12" ht="30" customHeight="1" x14ac:dyDescent="0.3">
      <c r="A7" s="104"/>
      <c r="B7" s="104"/>
      <c r="C7" s="104"/>
      <c r="D7" s="103"/>
      <c r="E7" s="102" t="s">
        <v>56</v>
      </c>
      <c r="F7" s="105" t="s">
        <v>77</v>
      </c>
      <c r="G7" s="106"/>
      <c r="H7" s="106"/>
      <c r="I7" s="106"/>
      <c r="J7" s="107"/>
      <c r="K7" s="102" t="s">
        <v>23</v>
      </c>
      <c r="L7" s="104"/>
    </row>
    <row r="8" spans="1:12" ht="63" customHeight="1" x14ac:dyDescent="0.3">
      <c r="A8" s="103"/>
      <c r="B8" s="103"/>
      <c r="C8" s="103"/>
      <c r="D8" s="72"/>
      <c r="E8" s="103"/>
      <c r="F8" s="78" t="s">
        <v>76</v>
      </c>
      <c r="G8" s="77" t="s">
        <v>13</v>
      </c>
      <c r="H8" s="77" t="s">
        <v>14</v>
      </c>
      <c r="I8" s="77" t="s">
        <v>28</v>
      </c>
      <c r="J8" s="77" t="s">
        <v>15</v>
      </c>
      <c r="K8" s="103"/>
      <c r="L8" s="103"/>
    </row>
    <row r="9" spans="1:12" ht="42" customHeight="1" x14ac:dyDescent="0.25">
      <c r="A9" s="8" t="s">
        <v>4</v>
      </c>
      <c r="B9" s="8" t="s">
        <v>5</v>
      </c>
      <c r="C9" s="8" t="s">
        <v>6</v>
      </c>
      <c r="D9" s="8" t="s">
        <v>7</v>
      </c>
      <c r="E9" s="8" t="s">
        <v>80</v>
      </c>
      <c r="F9" s="8" t="s">
        <v>79</v>
      </c>
      <c r="G9" s="8" t="s">
        <v>8</v>
      </c>
      <c r="H9" s="8" t="s">
        <v>9</v>
      </c>
      <c r="I9" s="8" t="s">
        <v>10</v>
      </c>
      <c r="J9" s="8" t="s">
        <v>18</v>
      </c>
      <c r="K9" s="8" t="s">
        <v>19</v>
      </c>
      <c r="L9" s="15"/>
    </row>
    <row r="10" spans="1:12" s="11" customFormat="1" ht="24" customHeight="1" x14ac:dyDescent="0.3">
      <c r="A10" s="108" t="s">
        <v>11</v>
      </c>
      <c r="B10" s="108"/>
      <c r="C10" s="9"/>
      <c r="D10" s="10">
        <f>D11+D20+D23+D26+D37</f>
        <v>41643</v>
      </c>
      <c r="E10" s="84">
        <f>F10+K10</f>
        <v>6246.45</v>
      </c>
      <c r="F10" s="84">
        <f>G10+H10+I10+J10</f>
        <v>2587.5</v>
      </c>
      <c r="G10" s="84">
        <f>G11+G20+G23+G26+G37</f>
        <v>200.1</v>
      </c>
      <c r="H10" s="84">
        <f>H11+H20+H23+H26+H37</f>
        <v>9</v>
      </c>
      <c r="I10" s="84">
        <f>I11+I20+I23+I26+I37</f>
        <v>825</v>
      </c>
      <c r="J10" s="84">
        <f>J11+J20+J23+J26+J37</f>
        <v>1553.4</v>
      </c>
      <c r="K10" s="84">
        <f>K11+K20+K23+K26+K37</f>
        <v>3658.95</v>
      </c>
      <c r="L10" s="16"/>
    </row>
    <row r="11" spans="1:12" s="12" customFormat="1" ht="41.25" customHeight="1" x14ac:dyDescent="0.3">
      <c r="A11" s="30">
        <v>1</v>
      </c>
      <c r="B11" s="31" t="s">
        <v>21</v>
      </c>
      <c r="C11" s="32" t="s">
        <v>27</v>
      </c>
      <c r="D11" s="10">
        <f>'PL 1'!D9</f>
        <v>18457</v>
      </c>
      <c r="E11" s="90">
        <f>K11</f>
        <v>2768.5499999999997</v>
      </c>
      <c r="F11" s="85"/>
      <c r="G11" s="85"/>
      <c r="H11" s="85"/>
      <c r="I11" s="85"/>
      <c r="J11" s="85"/>
      <c r="K11" s="90">
        <f t="shared" ref="K11:K19" si="0">D11*15%</f>
        <v>2768.5499999999997</v>
      </c>
      <c r="L11" s="18"/>
    </row>
    <row r="12" spans="1:12" s="12" customFormat="1" ht="18.75" customHeight="1" x14ac:dyDescent="0.3">
      <c r="A12" s="17"/>
      <c r="B12" s="42"/>
      <c r="C12" s="26" t="s">
        <v>30</v>
      </c>
      <c r="D12" s="10">
        <f>'PL 1'!D10</f>
        <v>1439</v>
      </c>
      <c r="E12" s="91">
        <f t="shared" ref="E12:E19" si="1">K12</f>
        <v>215.85</v>
      </c>
      <c r="F12" s="86"/>
      <c r="G12" s="86"/>
      <c r="H12" s="86"/>
      <c r="I12" s="86"/>
      <c r="J12" s="74"/>
      <c r="K12" s="91">
        <f t="shared" si="0"/>
        <v>215.85</v>
      </c>
      <c r="L12" s="18"/>
    </row>
    <row r="13" spans="1:12" s="12" customFormat="1" ht="18.75" customHeight="1" x14ac:dyDescent="0.3">
      <c r="A13" s="17"/>
      <c r="B13" s="42"/>
      <c r="C13" s="26" t="s">
        <v>31</v>
      </c>
      <c r="D13" s="10">
        <f>'PL 1'!D11</f>
        <v>2398</v>
      </c>
      <c r="E13" s="91">
        <f t="shared" si="1"/>
        <v>359.7</v>
      </c>
      <c r="F13" s="86"/>
      <c r="G13" s="86"/>
      <c r="H13" s="86"/>
      <c r="I13" s="86"/>
      <c r="J13" s="74"/>
      <c r="K13" s="91">
        <f t="shared" si="0"/>
        <v>359.7</v>
      </c>
      <c r="L13" s="18"/>
    </row>
    <row r="14" spans="1:12" s="12" customFormat="1" ht="18.75" customHeight="1" x14ac:dyDescent="0.3">
      <c r="A14" s="17"/>
      <c r="B14" s="42"/>
      <c r="C14" s="26" t="s">
        <v>32</v>
      </c>
      <c r="D14" s="10">
        <f>'PL 1'!D12</f>
        <v>1569</v>
      </c>
      <c r="E14" s="91">
        <f t="shared" si="1"/>
        <v>235.35</v>
      </c>
      <c r="F14" s="86"/>
      <c r="G14" s="86"/>
      <c r="H14" s="86"/>
      <c r="I14" s="86"/>
      <c r="J14" s="74"/>
      <c r="K14" s="91">
        <f t="shared" si="0"/>
        <v>235.35</v>
      </c>
      <c r="L14" s="18"/>
    </row>
    <row r="15" spans="1:12" s="12" customFormat="1" ht="18.75" customHeight="1" x14ac:dyDescent="0.3">
      <c r="A15" s="17"/>
      <c r="B15" s="42"/>
      <c r="C15" s="26" t="s">
        <v>33</v>
      </c>
      <c r="D15" s="10">
        <f>'PL 1'!D13</f>
        <v>3779</v>
      </c>
      <c r="E15" s="91">
        <f t="shared" si="1"/>
        <v>566.85</v>
      </c>
      <c r="F15" s="86"/>
      <c r="G15" s="86"/>
      <c r="H15" s="86"/>
      <c r="I15" s="86"/>
      <c r="J15" s="74"/>
      <c r="K15" s="91">
        <f t="shared" si="0"/>
        <v>566.85</v>
      </c>
      <c r="L15" s="18"/>
    </row>
    <row r="16" spans="1:12" s="12" customFormat="1" ht="18.75" customHeight="1" x14ac:dyDescent="0.3">
      <c r="A16" s="17"/>
      <c r="B16" s="42"/>
      <c r="C16" s="26" t="s">
        <v>34</v>
      </c>
      <c r="D16" s="10">
        <f>'PL 1'!D14</f>
        <v>3212</v>
      </c>
      <c r="E16" s="91">
        <f t="shared" si="1"/>
        <v>481.79999999999995</v>
      </c>
      <c r="F16" s="86"/>
      <c r="G16" s="86"/>
      <c r="H16" s="86"/>
      <c r="I16" s="86"/>
      <c r="J16" s="74"/>
      <c r="K16" s="91">
        <f t="shared" si="0"/>
        <v>481.79999999999995</v>
      </c>
      <c r="L16" s="18"/>
    </row>
    <row r="17" spans="1:12" s="12" customFormat="1" ht="18.75" customHeight="1" x14ac:dyDescent="0.3">
      <c r="A17" s="17"/>
      <c r="B17" s="42"/>
      <c r="C17" s="26" t="s">
        <v>35</v>
      </c>
      <c r="D17" s="10">
        <f>'PL 1'!D15</f>
        <v>3052</v>
      </c>
      <c r="E17" s="91">
        <f t="shared" si="1"/>
        <v>457.8</v>
      </c>
      <c r="F17" s="86"/>
      <c r="G17" s="86"/>
      <c r="H17" s="86"/>
      <c r="I17" s="86"/>
      <c r="J17" s="74"/>
      <c r="K17" s="91">
        <f t="shared" si="0"/>
        <v>457.8</v>
      </c>
      <c r="L17" s="18"/>
    </row>
    <row r="18" spans="1:12" s="12" customFormat="1" ht="18.75" customHeight="1" x14ac:dyDescent="0.3">
      <c r="A18" s="17"/>
      <c r="B18" s="42"/>
      <c r="C18" s="26" t="s">
        <v>36</v>
      </c>
      <c r="D18" s="10">
        <f>'PL 1'!D16</f>
        <v>1337</v>
      </c>
      <c r="E18" s="91">
        <f t="shared" si="1"/>
        <v>200.54999999999998</v>
      </c>
      <c r="F18" s="86"/>
      <c r="G18" s="86"/>
      <c r="H18" s="86"/>
      <c r="I18" s="86"/>
      <c r="J18" s="74"/>
      <c r="K18" s="91">
        <f t="shared" si="0"/>
        <v>200.54999999999998</v>
      </c>
      <c r="L18" s="18"/>
    </row>
    <row r="19" spans="1:12" s="12" customFormat="1" ht="18.75" customHeight="1" x14ac:dyDescent="0.3">
      <c r="A19" s="17"/>
      <c r="B19" s="42"/>
      <c r="C19" s="26" t="s">
        <v>37</v>
      </c>
      <c r="D19" s="10">
        <f>'PL 1'!D17</f>
        <v>1671</v>
      </c>
      <c r="E19" s="91">
        <f t="shared" si="1"/>
        <v>250.64999999999998</v>
      </c>
      <c r="F19" s="86"/>
      <c r="G19" s="86"/>
      <c r="H19" s="86"/>
      <c r="I19" s="86"/>
      <c r="J19" s="74"/>
      <c r="K19" s="91">
        <f t="shared" si="0"/>
        <v>250.64999999999998</v>
      </c>
      <c r="L19" s="18"/>
    </row>
    <row r="20" spans="1:12" ht="37.5" customHeight="1" x14ac:dyDescent="0.3">
      <c r="A20" s="33">
        <v>2</v>
      </c>
      <c r="B20" s="34" t="s">
        <v>22</v>
      </c>
      <c r="C20" s="35"/>
      <c r="D20" s="10">
        <f>'PL 1'!D18</f>
        <v>11106</v>
      </c>
      <c r="E20" s="67">
        <f>F20+K20</f>
        <v>1665.9</v>
      </c>
      <c r="F20" s="79">
        <f>I20+J20</f>
        <v>1665.9</v>
      </c>
      <c r="G20" s="67"/>
      <c r="H20" s="67"/>
      <c r="I20" s="79">
        <f>I22</f>
        <v>825</v>
      </c>
      <c r="J20" s="79">
        <f>J21</f>
        <v>840.9</v>
      </c>
      <c r="K20" s="67"/>
      <c r="L20" s="18"/>
    </row>
    <row r="21" spans="1:12" ht="37.5" customHeight="1" x14ac:dyDescent="0.3">
      <c r="A21" s="19" t="s">
        <v>38</v>
      </c>
      <c r="B21" s="20" t="s">
        <v>39</v>
      </c>
      <c r="C21" s="21" t="s">
        <v>58</v>
      </c>
      <c r="D21" s="41">
        <f>'PL 1'!D19</f>
        <v>5606</v>
      </c>
      <c r="E21" s="68">
        <f t="shared" ref="E21:E24" si="2">F21+K21</f>
        <v>840.9</v>
      </c>
      <c r="F21" s="80">
        <f t="shared" ref="F21:F22" si="3">I21+J21</f>
        <v>840.9</v>
      </c>
      <c r="G21" s="68"/>
      <c r="H21" s="68"/>
      <c r="I21" s="68"/>
      <c r="J21" s="80">
        <f>'PL 1'!H19*15%</f>
        <v>840.9</v>
      </c>
      <c r="K21" s="68"/>
      <c r="L21" s="18"/>
    </row>
    <row r="22" spans="1:12" ht="29.25" customHeight="1" x14ac:dyDescent="0.3">
      <c r="A22" s="19" t="s">
        <v>40</v>
      </c>
      <c r="B22" s="20" t="s">
        <v>41</v>
      </c>
      <c r="C22" s="21" t="s">
        <v>42</v>
      </c>
      <c r="D22" s="41">
        <f>'PL 1'!D20</f>
        <v>5500</v>
      </c>
      <c r="E22" s="68">
        <f t="shared" si="2"/>
        <v>825</v>
      </c>
      <c r="F22" s="80">
        <f t="shared" si="3"/>
        <v>825</v>
      </c>
      <c r="G22" s="68"/>
      <c r="H22" s="68"/>
      <c r="I22" s="80">
        <f>'PL 1'!G20*15%</f>
        <v>825</v>
      </c>
      <c r="J22" s="68"/>
      <c r="K22" s="68"/>
      <c r="L22" s="18"/>
    </row>
    <row r="23" spans="1:12" ht="38.25" customHeight="1" x14ac:dyDescent="0.3">
      <c r="A23" s="1">
        <v>3</v>
      </c>
      <c r="B23" s="38" t="s">
        <v>24</v>
      </c>
      <c r="C23" s="35"/>
      <c r="D23" s="10">
        <f>'PL 1'!D21</f>
        <v>5750</v>
      </c>
      <c r="E23" s="67">
        <f t="shared" si="2"/>
        <v>862.5</v>
      </c>
      <c r="F23" s="81">
        <f>G23+J23</f>
        <v>862.5</v>
      </c>
      <c r="G23" s="79">
        <f>G24</f>
        <v>150</v>
      </c>
      <c r="H23" s="67"/>
      <c r="I23" s="67"/>
      <c r="J23" s="79">
        <f>J25</f>
        <v>712.5</v>
      </c>
      <c r="K23" s="67"/>
      <c r="L23" s="18"/>
    </row>
    <row r="24" spans="1:12" ht="39" customHeight="1" x14ac:dyDescent="0.3">
      <c r="A24" s="18" t="s">
        <v>43</v>
      </c>
      <c r="B24" s="24" t="s">
        <v>44</v>
      </c>
      <c r="C24" s="21" t="s">
        <v>59</v>
      </c>
      <c r="D24" s="41">
        <f>'PL 1'!D22</f>
        <v>1000</v>
      </c>
      <c r="E24" s="68">
        <f t="shared" si="2"/>
        <v>150</v>
      </c>
      <c r="F24" s="87">
        <f>G24</f>
        <v>150</v>
      </c>
      <c r="G24" s="80">
        <f>'PL 1'!E22*15%</f>
        <v>150</v>
      </c>
      <c r="H24" s="68"/>
      <c r="I24" s="68"/>
      <c r="J24" s="68"/>
      <c r="K24" s="68"/>
      <c r="L24" s="18"/>
    </row>
    <row r="25" spans="1:12" ht="30.75" customHeight="1" x14ac:dyDescent="0.3">
      <c r="A25" s="18" t="s">
        <v>45</v>
      </c>
      <c r="B25" s="24" t="s">
        <v>46</v>
      </c>
      <c r="C25" s="21" t="s">
        <v>60</v>
      </c>
      <c r="D25" s="41">
        <f>'PL 1'!D23</f>
        <v>4750</v>
      </c>
      <c r="E25" s="68">
        <f>F25+K25</f>
        <v>712.5</v>
      </c>
      <c r="F25" s="87">
        <f>J25</f>
        <v>712.5</v>
      </c>
      <c r="G25" s="68"/>
      <c r="H25" s="68"/>
      <c r="I25" s="68"/>
      <c r="J25" s="80">
        <f>'PL 1'!H23*15%</f>
        <v>712.5</v>
      </c>
      <c r="K25" s="68"/>
      <c r="L25" s="18"/>
    </row>
    <row r="26" spans="1:12" ht="40.5" customHeight="1" x14ac:dyDescent="0.3">
      <c r="A26" s="1">
        <v>4</v>
      </c>
      <c r="B26" s="38" t="s">
        <v>25</v>
      </c>
      <c r="C26" s="35"/>
      <c r="D26" s="10">
        <f>'PL 1'!D24</f>
        <v>1195</v>
      </c>
      <c r="E26" s="81">
        <f>F26+K26</f>
        <v>179.25</v>
      </c>
      <c r="F26" s="81">
        <f>F27</f>
        <v>9</v>
      </c>
      <c r="G26" s="81"/>
      <c r="H26" s="81">
        <f>H27</f>
        <v>9</v>
      </c>
      <c r="I26" s="81"/>
      <c r="J26" s="81"/>
      <c r="K26" s="81">
        <f t="shared" ref="K26" si="4">K27</f>
        <v>170.25</v>
      </c>
      <c r="L26" s="1"/>
    </row>
    <row r="27" spans="1:12" ht="41.25" customHeight="1" x14ac:dyDescent="0.3">
      <c r="A27" s="18" t="s">
        <v>47</v>
      </c>
      <c r="B27" s="24" t="s">
        <v>50</v>
      </c>
      <c r="C27" s="21" t="s">
        <v>61</v>
      </c>
      <c r="D27" s="41">
        <f>'PL 1'!D26</f>
        <v>1195</v>
      </c>
      <c r="E27" s="87">
        <f>F27+K27</f>
        <v>179.25</v>
      </c>
      <c r="F27" s="87">
        <f>H27</f>
        <v>9</v>
      </c>
      <c r="G27" s="68"/>
      <c r="H27" s="80">
        <f>SUM(H28:H36)</f>
        <v>9</v>
      </c>
      <c r="I27" s="68"/>
      <c r="J27" s="68"/>
      <c r="K27" s="80">
        <f>SUM(K28:K36)</f>
        <v>170.25</v>
      </c>
      <c r="L27" s="18"/>
    </row>
    <row r="28" spans="1:12" ht="19.5" customHeight="1" x14ac:dyDescent="0.3">
      <c r="A28" s="18"/>
      <c r="B28" s="43"/>
      <c r="C28" s="26" t="s">
        <v>62</v>
      </c>
      <c r="D28" s="41">
        <f>'PL 1'!D27</f>
        <v>60</v>
      </c>
      <c r="E28" s="87">
        <f>F28+K28</f>
        <v>9</v>
      </c>
      <c r="F28" s="87">
        <f>H28</f>
        <v>9</v>
      </c>
      <c r="G28" s="68"/>
      <c r="H28" s="82">
        <f>D28*15%</f>
        <v>9</v>
      </c>
      <c r="I28" s="68"/>
      <c r="J28" s="68"/>
      <c r="K28" s="80"/>
      <c r="L28" s="18"/>
    </row>
    <row r="29" spans="1:12" ht="19.5" customHeight="1" x14ac:dyDescent="0.3">
      <c r="A29" s="18"/>
      <c r="B29" s="43"/>
      <c r="C29" s="26" t="s">
        <v>30</v>
      </c>
      <c r="D29" s="41">
        <f>'PL 1'!D28</f>
        <v>88</v>
      </c>
      <c r="E29" s="87">
        <f t="shared" ref="E29:E36" si="5">F29+K29</f>
        <v>13.2</v>
      </c>
      <c r="F29" s="87"/>
      <c r="G29" s="68"/>
      <c r="H29" s="74"/>
      <c r="I29" s="68"/>
      <c r="J29" s="68"/>
      <c r="K29" s="80">
        <f t="shared" ref="K29:K36" si="6">D29*15%</f>
        <v>13.2</v>
      </c>
      <c r="L29" s="18"/>
    </row>
    <row r="30" spans="1:12" ht="19.5" customHeight="1" x14ac:dyDescent="0.3">
      <c r="A30" s="18"/>
      <c r="B30" s="43"/>
      <c r="C30" s="26" t="s">
        <v>31</v>
      </c>
      <c r="D30" s="41">
        <f>'PL 1'!D29</f>
        <v>147</v>
      </c>
      <c r="E30" s="87">
        <f t="shared" si="5"/>
        <v>22.05</v>
      </c>
      <c r="F30" s="87"/>
      <c r="G30" s="68"/>
      <c r="H30" s="74"/>
      <c r="I30" s="68"/>
      <c r="J30" s="68"/>
      <c r="K30" s="80">
        <f t="shared" si="6"/>
        <v>22.05</v>
      </c>
      <c r="L30" s="18"/>
    </row>
    <row r="31" spans="1:12" ht="19.5" customHeight="1" x14ac:dyDescent="0.3">
      <c r="A31" s="18"/>
      <c r="B31" s="43"/>
      <c r="C31" s="26" t="s">
        <v>32</v>
      </c>
      <c r="D31" s="41">
        <f>'PL 1'!D30</f>
        <v>97</v>
      </c>
      <c r="E31" s="87">
        <f t="shared" si="5"/>
        <v>14.549999999999999</v>
      </c>
      <c r="F31" s="87"/>
      <c r="G31" s="68"/>
      <c r="H31" s="74"/>
      <c r="I31" s="68"/>
      <c r="J31" s="68"/>
      <c r="K31" s="80">
        <f t="shared" si="6"/>
        <v>14.549999999999999</v>
      </c>
      <c r="L31" s="18"/>
    </row>
    <row r="32" spans="1:12" ht="19.5" customHeight="1" x14ac:dyDescent="0.3">
      <c r="A32" s="18"/>
      <c r="B32" s="43"/>
      <c r="C32" s="26" t="s">
        <v>33</v>
      </c>
      <c r="D32" s="41">
        <f>'PL 1'!D31</f>
        <v>232</v>
      </c>
      <c r="E32" s="87">
        <f t="shared" si="5"/>
        <v>34.799999999999997</v>
      </c>
      <c r="F32" s="87"/>
      <c r="G32" s="68"/>
      <c r="H32" s="74"/>
      <c r="I32" s="68"/>
      <c r="J32" s="68"/>
      <c r="K32" s="80">
        <f t="shared" si="6"/>
        <v>34.799999999999997</v>
      </c>
      <c r="L32" s="18"/>
    </row>
    <row r="33" spans="1:12" ht="19.5" customHeight="1" x14ac:dyDescent="0.3">
      <c r="A33" s="18"/>
      <c r="B33" s="43"/>
      <c r="C33" s="26" t="s">
        <v>34</v>
      </c>
      <c r="D33" s="41">
        <f>'PL 1'!D32</f>
        <v>198</v>
      </c>
      <c r="E33" s="87">
        <f t="shared" si="5"/>
        <v>29.7</v>
      </c>
      <c r="F33" s="87"/>
      <c r="G33" s="68"/>
      <c r="H33" s="74"/>
      <c r="I33" s="68"/>
      <c r="J33" s="68"/>
      <c r="K33" s="80">
        <f t="shared" si="6"/>
        <v>29.7</v>
      </c>
      <c r="L33" s="18"/>
    </row>
    <row r="34" spans="1:12" ht="19.5" customHeight="1" x14ac:dyDescent="0.3">
      <c r="A34" s="18"/>
      <c r="B34" s="43"/>
      <c r="C34" s="26" t="s">
        <v>35</v>
      </c>
      <c r="D34" s="41">
        <f>'PL 1'!D33</f>
        <v>188</v>
      </c>
      <c r="E34" s="87">
        <f t="shared" si="5"/>
        <v>28.2</v>
      </c>
      <c r="F34" s="87"/>
      <c r="G34" s="68"/>
      <c r="H34" s="74"/>
      <c r="I34" s="68"/>
      <c r="J34" s="68"/>
      <c r="K34" s="80">
        <f t="shared" si="6"/>
        <v>28.2</v>
      </c>
      <c r="L34" s="18"/>
    </row>
    <row r="35" spans="1:12" ht="19.5" customHeight="1" x14ac:dyDescent="0.3">
      <c r="A35" s="18"/>
      <c r="B35" s="43"/>
      <c r="C35" s="26" t="s">
        <v>36</v>
      </c>
      <c r="D35" s="41">
        <f>'PL 1'!D34</f>
        <v>82</v>
      </c>
      <c r="E35" s="87">
        <f t="shared" si="5"/>
        <v>12.299999999999999</v>
      </c>
      <c r="F35" s="87"/>
      <c r="G35" s="68"/>
      <c r="H35" s="74"/>
      <c r="I35" s="68"/>
      <c r="J35" s="68"/>
      <c r="K35" s="80">
        <f t="shared" si="6"/>
        <v>12.299999999999999</v>
      </c>
      <c r="L35" s="18"/>
    </row>
    <row r="36" spans="1:12" ht="19.5" customHeight="1" x14ac:dyDescent="0.3">
      <c r="A36" s="18"/>
      <c r="B36" s="43"/>
      <c r="C36" s="26" t="s">
        <v>37</v>
      </c>
      <c r="D36" s="41">
        <f>'PL 1'!D35</f>
        <v>103</v>
      </c>
      <c r="E36" s="87">
        <f t="shared" si="5"/>
        <v>15.45</v>
      </c>
      <c r="F36" s="87"/>
      <c r="G36" s="68"/>
      <c r="H36" s="74"/>
      <c r="I36" s="68"/>
      <c r="J36" s="68"/>
      <c r="K36" s="80">
        <f t="shared" si="6"/>
        <v>15.45</v>
      </c>
      <c r="L36" s="18"/>
    </row>
    <row r="37" spans="1:12" ht="43.5" customHeight="1" x14ac:dyDescent="0.3">
      <c r="A37" s="1">
        <v>5</v>
      </c>
      <c r="B37" s="38" t="s">
        <v>26</v>
      </c>
      <c r="C37" s="35"/>
      <c r="D37" s="10">
        <f>'PL 1'!D36</f>
        <v>5135</v>
      </c>
      <c r="E37" s="81">
        <f>E38+E48</f>
        <v>770.25</v>
      </c>
      <c r="F37" s="81">
        <f t="shared" ref="F37:K37" si="7">F38+F48</f>
        <v>50.099999999999994</v>
      </c>
      <c r="G37" s="81">
        <f t="shared" si="7"/>
        <v>50.099999999999994</v>
      </c>
      <c r="H37" s="81"/>
      <c r="I37" s="81"/>
      <c r="J37" s="81"/>
      <c r="K37" s="81">
        <f t="shared" si="7"/>
        <v>720.15</v>
      </c>
      <c r="L37" s="1"/>
    </row>
    <row r="38" spans="1:12" ht="45.75" customHeight="1" x14ac:dyDescent="0.3">
      <c r="A38" s="18" t="s">
        <v>54</v>
      </c>
      <c r="B38" s="24" t="s">
        <v>51</v>
      </c>
      <c r="C38" s="21" t="s">
        <v>63</v>
      </c>
      <c r="D38" s="41">
        <f>'PL 1'!D37</f>
        <v>3585</v>
      </c>
      <c r="E38" s="87">
        <f>F38+K38</f>
        <v>537.75</v>
      </c>
      <c r="F38" s="87">
        <f>G38</f>
        <v>26.849999999999998</v>
      </c>
      <c r="G38" s="80">
        <f>SUM(G39:G47)</f>
        <v>26.849999999999998</v>
      </c>
      <c r="H38" s="68"/>
      <c r="I38" s="68"/>
      <c r="J38" s="68"/>
      <c r="K38" s="80">
        <f>SUM(K39:K47)</f>
        <v>510.9</v>
      </c>
      <c r="L38" s="18"/>
    </row>
    <row r="39" spans="1:12" ht="20.25" customHeight="1" x14ac:dyDescent="0.3">
      <c r="A39" s="18"/>
      <c r="B39" s="43"/>
      <c r="C39" s="26" t="s">
        <v>62</v>
      </c>
      <c r="D39" s="41">
        <f>'PL 1'!D38</f>
        <v>179</v>
      </c>
      <c r="E39" s="87">
        <f>F39+K39</f>
        <v>26.849999999999998</v>
      </c>
      <c r="F39" s="87">
        <f>G39</f>
        <v>26.849999999999998</v>
      </c>
      <c r="G39" s="82">
        <f>'PL 1'!E38*15%</f>
        <v>26.849999999999998</v>
      </c>
      <c r="H39" s="68"/>
      <c r="I39" s="68"/>
      <c r="J39" s="68"/>
      <c r="K39" s="80"/>
      <c r="L39" s="18"/>
    </row>
    <row r="40" spans="1:12" ht="20.25" customHeight="1" x14ac:dyDescent="0.3">
      <c r="A40" s="27"/>
      <c r="B40" s="43"/>
      <c r="C40" s="26" t="s">
        <v>30</v>
      </c>
      <c r="D40" s="41">
        <f>'PL 1'!D39</f>
        <v>266</v>
      </c>
      <c r="E40" s="87">
        <f>F40+K40</f>
        <v>39.9</v>
      </c>
      <c r="F40" s="69"/>
      <c r="G40" s="74"/>
      <c r="H40" s="75"/>
      <c r="I40" s="75"/>
      <c r="J40" s="75"/>
      <c r="K40" s="88">
        <f t="shared" ref="K40:K47" si="8">D40*15%</f>
        <v>39.9</v>
      </c>
      <c r="L40" s="28"/>
    </row>
    <row r="41" spans="1:12" ht="20.25" customHeight="1" x14ac:dyDescent="0.3">
      <c r="A41" s="27"/>
      <c r="B41" s="43"/>
      <c r="C41" s="26" t="s">
        <v>31</v>
      </c>
      <c r="D41" s="41">
        <f>'PL 1'!D40</f>
        <v>442</v>
      </c>
      <c r="E41" s="87">
        <f t="shared" ref="E41:E47" si="9">F41+K41</f>
        <v>66.3</v>
      </c>
      <c r="F41" s="69"/>
      <c r="G41" s="74"/>
      <c r="H41" s="75"/>
      <c r="I41" s="75"/>
      <c r="J41" s="75"/>
      <c r="K41" s="88">
        <f t="shared" si="8"/>
        <v>66.3</v>
      </c>
      <c r="L41" s="28"/>
    </row>
    <row r="42" spans="1:12" ht="20.25" customHeight="1" x14ac:dyDescent="0.3">
      <c r="A42" s="27"/>
      <c r="B42" s="43"/>
      <c r="C42" s="26" t="s">
        <v>32</v>
      </c>
      <c r="D42" s="41">
        <f>'PL 1'!D41</f>
        <v>290</v>
      </c>
      <c r="E42" s="87">
        <f t="shared" si="9"/>
        <v>43.5</v>
      </c>
      <c r="F42" s="69"/>
      <c r="G42" s="74"/>
      <c r="H42" s="75"/>
      <c r="I42" s="75"/>
      <c r="J42" s="75"/>
      <c r="K42" s="88">
        <f t="shared" si="8"/>
        <v>43.5</v>
      </c>
      <c r="L42" s="28"/>
    </row>
    <row r="43" spans="1:12" ht="20.25" customHeight="1" x14ac:dyDescent="0.3">
      <c r="A43" s="27"/>
      <c r="B43" s="43"/>
      <c r="C43" s="26" t="s">
        <v>33</v>
      </c>
      <c r="D43" s="41">
        <f>'PL 1'!D42</f>
        <v>697</v>
      </c>
      <c r="E43" s="87">
        <f t="shared" si="9"/>
        <v>104.55</v>
      </c>
      <c r="F43" s="69"/>
      <c r="G43" s="74"/>
      <c r="H43" s="75"/>
      <c r="I43" s="75"/>
      <c r="J43" s="75"/>
      <c r="K43" s="88">
        <f t="shared" si="8"/>
        <v>104.55</v>
      </c>
      <c r="L43" s="28"/>
    </row>
    <row r="44" spans="1:12" ht="20.25" customHeight="1" x14ac:dyDescent="0.3">
      <c r="A44" s="27"/>
      <c r="B44" s="43"/>
      <c r="C44" s="26" t="s">
        <v>34</v>
      </c>
      <c r="D44" s="41">
        <f>'PL 1'!D43</f>
        <v>593</v>
      </c>
      <c r="E44" s="87">
        <f t="shared" si="9"/>
        <v>88.95</v>
      </c>
      <c r="F44" s="69"/>
      <c r="G44" s="74"/>
      <c r="H44" s="75"/>
      <c r="I44" s="75"/>
      <c r="J44" s="75"/>
      <c r="K44" s="88">
        <f t="shared" si="8"/>
        <v>88.95</v>
      </c>
      <c r="L44" s="28"/>
    </row>
    <row r="45" spans="1:12" ht="20.25" customHeight="1" x14ac:dyDescent="0.3">
      <c r="A45" s="27"/>
      <c r="B45" s="43"/>
      <c r="C45" s="26" t="s">
        <v>35</v>
      </c>
      <c r="D45" s="41">
        <f>'PL 1'!D44</f>
        <v>563</v>
      </c>
      <c r="E45" s="87">
        <f t="shared" si="9"/>
        <v>84.45</v>
      </c>
      <c r="F45" s="69"/>
      <c r="G45" s="74"/>
      <c r="H45" s="75"/>
      <c r="I45" s="75"/>
      <c r="J45" s="75"/>
      <c r="K45" s="88">
        <f t="shared" si="8"/>
        <v>84.45</v>
      </c>
      <c r="L45" s="28"/>
    </row>
    <row r="46" spans="1:12" ht="20.25" customHeight="1" x14ac:dyDescent="0.3">
      <c r="A46" s="27"/>
      <c r="B46" s="43"/>
      <c r="C46" s="26" t="s">
        <v>36</v>
      </c>
      <c r="D46" s="41">
        <f>'PL 1'!D45</f>
        <v>247</v>
      </c>
      <c r="E46" s="87">
        <f t="shared" si="9"/>
        <v>37.049999999999997</v>
      </c>
      <c r="F46" s="69"/>
      <c r="G46" s="74"/>
      <c r="H46" s="75"/>
      <c r="I46" s="75"/>
      <c r="J46" s="75"/>
      <c r="K46" s="88">
        <f t="shared" si="8"/>
        <v>37.049999999999997</v>
      </c>
      <c r="L46" s="28"/>
    </row>
    <row r="47" spans="1:12" ht="20.25" customHeight="1" x14ac:dyDescent="0.3">
      <c r="A47" s="27"/>
      <c r="B47" s="43"/>
      <c r="C47" s="26" t="s">
        <v>37</v>
      </c>
      <c r="D47" s="41">
        <f>'PL 1'!D46</f>
        <v>308</v>
      </c>
      <c r="E47" s="87">
        <f t="shared" si="9"/>
        <v>46.199999999999996</v>
      </c>
      <c r="F47" s="69"/>
      <c r="G47" s="74"/>
      <c r="H47" s="75"/>
      <c r="I47" s="75"/>
      <c r="J47" s="75"/>
      <c r="K47" s="88">
        <f t="shared" si="8"/>
        <v>46.199999999999996</v>
      </c>
      <c r="L47" s="28"/>
    </row>
    <row r="48" spans="1:12" ht="69" customHeight="1" x14ac:dyDescent="0.3">
      <c r="A48" s="27" t="s">
        <v>55</v>
      </c>
      <c r="B48" s="28" t="s">
        <v>52</v>
      </c>
      <c r="C48" s="29" t="s">
        <v>82</v>
      </c>
      <c r="D48" s="41">
        <f>'PL 1'!D47</f>
        <v>1550</v>
      </c>
      <c r="E48" s="88">
        <f>F48+K48</f>
        <v>232.5</v>
      </c>
      <c r="F48" s="88">
        <f>G48</f>
        <v>23.249999999999996</v>
      </c>
      <c r="G48" s="88">
        <f>SUM(G49:G60)</f>
        <v>23.249999999999996</v>
      </c>
      <c r="H48" s="75"/>
      <c r="I48" s="75"/>
      <c r="J48" s="75"/>
      <c r="K48" s="88">
        <f>SUM(K53:K60)</f>
        <v>209.25</v>
      </c>
      <c r="L48" s="28"/>
    </row>
    <row r="49" spans="1:12" x14ac:dyDescent="0.3">
      <c r="A49" s="27"/>
      <c r="B49" s="44"/>
      <c r="C49" s="26" t="s">
        <v>62</v>
      </c>
      <c r="D49" s="41">
        <f>'PL 1'!D48</f>
        <v>31</v>
      </c>
      <c r="E49" s="88">
        <f t="shared" ref="E49:E60" si="10">F49+K49</f>
        <v>4.6499999999999995</v>
      </c>
      <c r="F49" s="88">
        <f t="shared" ref="F49:F52" si="11">G49</f>
        <v>4.6499999999999995</v>
      </c>
      <c r="G49" s="82">
        <f>D49*15%</f>
        <v>4.6499999999999995</v>
      </c>
      <c r="H49" s="75"/>
      <c r="I49" s="75"/>
      <c r="J49" s="75"/>
      <c r="K49" s="75"/>
      <c r="L49" s="28"/>
    </row>
    <row r="50" spans="1:12" x14ac:dyDescent="0.3">
      <c r="A50" s="27"/>
      <c r="B50" s="44"/>
      <c r="C50" s="26" t="s">
        <v>66</v>
      </c>
      <c r="D50" s="41">
        <f>'PL 1'!D49</f>
        <v>31</v>
      </c>
      <c r="E50" s="88">
        <f t="shared" si="10"/>
        <v>4.6499999999999995</v>
      </c>
      <c r="F50" s="88">
        <f t="shared" si="11"/>
        <v>4.6499999999999995</v>
      </c>
      <c r="G50" s="82">
        <f>D50*15%</f>
        <v>4.6499999999999995</v>
      </c>
      <c r="H50" s="75"/>
      <c r="I50" s="75"/>
      <c r="J50" s="75"/>
      <c r="K50" s="75"/>
      <c r="L50" s="28"/>
    </row>
    <row r="51" spans="1:12" x14ac:dyDescent="0.3">
      <c r="A51" s="27"/>
      <c r="B51" s="44"/>
      <c r="C51" s="26" t="s">
        <v>53</v>
      </c>
      <c r="D51" s="41">
        <f>'PL 1'!D50</f>
        <v>62</v>
      </c>
      <c r="E51" s="88">
        <f t="shared" si="10"/>
        <v>9.2999999999999989</v>
      </c>
      <c r="F51" s="88">
        <f t="shared" si="11"/>
        <v>9.2999999999999989</v>
      </c>
      <c r="G51" s="82">
        <f>D51*15%</f>
        <v>9.2999999999999989</v>
      </c>
      <c r="H51" s="75"/>
      <c r="I51" s="75"/>
      <c r="J51" s="75"/>
      <c r="K51" s="75"/>
      <c r="L51" s="28"/>
    </row>
    <row r="52" spans="1:12" x14ac:dyDescent="0.3">
      <c r="A52" s="27"/>
      <c r="B52" s="44"/>
      <c r="C52" s="26" t="s">
        <v>64</v>
      </c>
      <c r="D52" s="41">
        <f>'PL 1'!D51</f>
        <v>31</v>
      </c>
      <c r="E52" s="88">
        <f t="shared" si="10"/>
        <v>4.6499999999999995</v>
      </c>
      <c r="F52" s="88">
        <f t="shared" si="11"/>
        <v>4.6499999999999995</v>
      </c>
      <c r="G52" s="82">
        <f>D52*15%</f>
        <v>4.6499999999999995</v>
      </c>
      <c r="H52" s="75"/>
      <c r="I52" s="75"/>
      <c r="J52" s="75"/>
      <c r="K52" s="75"/>
      <c r="L52" s="28"/>
    </row>
    <row r="53" spans="1:12" x14ac:dyDescent="0.3">
      <c r="A53" s="27"/>
      <c r="B53" s="44"/>
      <c r="C53" s="26" t="s">
        <v>30</v>
      </c>
      <c r="D53" s="41">
        <f>'PL 1'!D53</f>
        <v>109</v>
      </c>
      <c r="E53" s="88">
        <f t="shared" si="10"/>
        <v>16.349999999999998</v>
      </c>
      <c r="F53" s="76"/>
      <c r="G53" s="74"/>
      <c r="H53" s="75"/>
      <c r="I53" s="75"/>
      <c r="J53" s="75"/>
      <c r="K53" s="88">
        <f t="shared" ref="K53:K60" si="12">D53*15%</f>
        <v>16.349999999999998</v>
      </c>
      <c r="L53" s="28"/>
    </row>
    <row r="54" spans="1:12" x14ac:dyDescent="0.3">
      <c r="A54" s="27"/>
      <c r="B54" s="44"/>
      <c r="C54" s="26" t="s">
        <v>31</v>
      </c>
      <c r="D54" s="41">
        <f>'PL 1'!D54</f>
        <v>181</v>
      </c>
      <c r="E54" s="88">
        <f t="shared" si="10"/>
        <v>27.15</v>
      </c>
      <c r="F54" s="76"/>
      <c r="G54" s="74"/>
      <c r="H54" s="75"/>
      <c r="I54" s="75"/>
      <c r="J54" s="75"/>
      <c r="K54" s="88">
        <f t="shared" si="12"/>
        <v>27.15</v>
      </c>
      <c r="L54" s="28"/>
    </row>
    <row r="55" spans="1:12" x14ac:dyDescent="0.3">
      <c r="A55" s="27"/>
      <c r="B55" s="44"/>
      <c r="C55" s="26" t="s">
        <v>32</v>
      </c>
      <c r="D55" s="41">
        <f>'PL 1'!D55</f>
        <v>119</v>
      </c>
      <c r="E55" s="88">
        <f t="shared" si="10"/>
        <v>17.849999999999998</v>
      </c>
      <c r="F55" s="76"/>
      <c r="G55" s="74"/>
      <c r="H55" s="75"/>
      <c r="I55" s="75"/>
      <c r="J55" s="75"/>
      <c r="K55" s="88">
        <f t="shared" si="12"/>
        <v>17.849999999999998</v>
      </c>
      <c r="L55" s="28"/>
    </row>
    <row r="56" spans="1:12" x14ac:dyDescent="0.3">
      <c r="A56" s="27"/>
      <c r="B56" s="44"/>
      <c r="C56" s="26" t="s">
        <v>33</v>
      </c>
      <c r="D56" s="41">
        <f>'PL 1'!D56</f>
        <v>285</v>
      </c>
      <c r="E56" s="88">
        <f t="shared" si="10"/>
        <v>42.75</v>
      </c>
      <c r="F56" s="76"/>
      <c r="G56" s="74"/>
      <c r="H56" s="75"/>
      <c r="I56" s="75"/>
      <c r="J56" s="75"/>
      <c r="K56" s="88">
        <f t="shared" si="12"/>
        <v>42.75</v>
      </c>
      <c r="L56" s="28"/>
    </row>
    <row r="57" spans="1:12" x14ac:dyDescent="0.3">
      <c r="A57" s="27"/>
      <c r="B57" s="44"/>
      <c r="C57" s="26" t="s">
        <v>34</v>
      </c>
      <c r="D57" s="41">
        <f>'PL 1'!D57</f>
        <v>243</v>
      </c>
      <c r="E57" s="88">
        <f t="shared" si="10"/>
        <v>36.449999999999996</v>
      </c>
      <c r="F57" s="76"/>
      <c r="G57" s="74"/>
      <c r="H57" s="75"/>
      <c r="I57" s="75"/>
      <c r="J57" s="75"/>
      <c r="K57" s="88">
        <f t="shared" si="12"/>
        <v>36.449999999999996</v>
      </c>
      <c r="L57" s="28"/>
    </row>
    <row r="58" spans="1:12" x14ac:dyDescent="0.3">
      <c r="A58" s="27"/>
      <c r="B58" s="44"/>
      <c r="C58" s="26" t="s">
        <v>35</v>
      </c>
      <c r="D58" s="41">
        <f>'PL 1'!D58</f>
        <v>231</v>
      </c>
      <c r="E58" s="88">
        <f t="shared" si="10"/>
        <v>34.65</v>
      </c>
      <c r="F58" s="76"/>
      <c r="G58" s="74"/>
      <c r="H58" s="75"/>
      <c r="I58" s="75"/>
      <c r="J58" s="75"/>
      <c r="K58" s="88">
        <f t="shared" si="12"/>
        <v>34.65</v>
      </c>
      <c r="L58" s="28"/>
    </row>
    <row r="59" spans="1:12" x14ac:dyDescent="0.3">
      <c r="A59" s="27"/>
      <c r="B59" s="44"/>
      <c r="C59" s="26" t="s">
        <v>36</v>
      </c>
      <c r="D59" s="41">
        <f>'PL 1'!D59</f>
        <v>101</v>
      </c>
      <c r="E59" s="88">
        <f t="shared" si="10"/>
        <v>15.149999999999999</v>
      </c>
      <c r="F59" s="76"/>
      <c r="G59" s="74"/>
      <c r="H59" s="75"/>
      <c r="I59" s="75"/>
      <c r="J59" s="75"/>
      <c r="K59" s="88">
        <f t="shared" si="12"/>
        <v>15.149999999999999</v>
      </c>
      <c r="L59" s="28"/>
    </row>
    <row r="60" spans="1:12" x14ac:dyDescent="0.3">
      <c r="A60" s="27"/>
      <c r="B60" s="44"/>
      <c r="C60" s="26" t="s">
        <v>37</v>
      </c>
      <c r="D60" s="41">
        <f>'PL 1'!D60</f>
        <v>126</v>
      </c>
      <c r="E60" s="88">
        <f t="shared" si="10"/>
        <v>18.899999999999999</v>
      </c>
      <c r="F60" s="76"/>
      <c r="G60" s="74"/>
      <c r="H60" s="75"/>
      <c r="I60" s="75"/>
      <c r="J60" s="75"/>
      <c r="K60" s="88">
        <f t="shared" si="12"/>
        <v>18.899999999999999</v>
      </c>
      <c r="L60" s="28"/>
    </row>
  </sheetData>
  <mergeCells count="13">
    <mergeCell ref="K7:K8"/>
    <mergeCell ref="L6:L8"/>
    <mergeCell ref="F7:J7"/>
    <mergeCell ref="A10:B10"/>
    <mergeCell ref="A1:L1"/>
    <mergeCell ref="A2:L2"/>
    <mergeCell ref="A3:L3"/>
    <mergeCell ref="D6:D7"/>
    <mergeCell ref="E6:K6"/>
    <mergeCell ref="A6:A8"/>
    <mergeCell ref="B6:B8"/>
    <mergeCell ref="C6:C8"/>
    <mergeCell ref="E7:E8"/>
  </mergeCells>
  <printOptions horizontalCentered="1"/>
  <pageMargins left="0.51181102362204722" right="0.51181102362204722" top="0.51181102362204722" bottom="0.51181102362204722" header="0.31496062992125984" footer="0.31496062992125984"/>
  <pageSetup paperSize="9" scale="67"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PL 1</vt:lpstr>
      <vt:lpstr>PL1</vt:lpstr>
      <vt:lpstr>PL2</vt:lpstr>
      <vt:lpstr>'PL 1'!Print_Titles</vt:lpstr>
      <vt:lpstr>'PL1'!Print_Titles</vt:lpstr>
      <vt:lpstr>'PL2'!Print_Titles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Thi Thu Hien</dc:creator>
  <cp:lastModifiedBy>HP</cp:lastModifiedBy>
  <cp:lastPrinted>2025-03-29T00:51:43Z</cp:lastPrinted>
  <dcterms:created xsi:type="dcterms:W3CDTF">2024-01-02T07:06:09Z</dcterms:created>
  <dcterms:modified xsi:type="dcterms:W3CDTF">2025-05-15T07:53:35Z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6e38512d16a04286b79442e252a9d1c8.psdsxs" Id="R7d9f313c5ead4bb5" /></Relationships>
</file>