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740" tabRatio="663"/>
  </bookViews>
  <sheets>
    <sheet name="HTT-NTV" sheetId="1" r:id="rId1"/>
  </sheets>
  <definedNames>
    <definedName name="_xlnm.Print_Titles" localSheetId="0">'HTT-NTV'!$8:$10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6" i="1" l="1"/>
  <c r="S27" i="1"/>
  <c r="S28" i="1"/>
  <c r="S29" i="1"/>
  <c r="S30" i="1"/>
  <c r="S31" i="1"/>
  <c r="S32" i="1"/>
  <c r="S33" i="1"/>
  <c r="S34" i="1"/>
  <c r="S35" i="1"/>
  <c r="S36" i="1"/>
  <c r="S37" i="1"/>
  <c r="S38" i="1"/>
  <c r="S25" i="1"/>
  <c r="S13" i="1"/>
  <c r="S14" i="1"/>
  <c r="S15" i="1"/>
  <c r="S16" i="1"/>
  <c r="S17" i="1"/>
  <c r="S18" i="1"/>
  <c r="S19" i="1"/>
  <c r="S20" i="1"/>
  <c r="S21" i="1"/>
  <c r="S22" i="1"/>
  <c r="S23" i="1"/>
  <c r="S12" i="1"/>
  <c r="X24" i="1" l="1"/>
  <c r="X11" i="1"/>
  <c r="O38" i="1"/>
  <c r="O36" i="1"/>
  <c r="O35" i="1"/>
  <c r="O34" i="1"/>
  <c r="O33" i="1"/>
  <c r="O30" i="1"/>
  <c r="O28" i="1"/>
  <c r="O26" i="1"/>
  <c r="O25" i="1"/>
  <c r="X39" i="1" l="1"/>
  <c r="O23" i="1"/>
  <c r="O21" i="1" l="1"/>
  <c r="O22" i="1"/>
  <c r="O18" i="1" l="1"/>
  <c r="O14" i="1"/>
  <c r="O16" i="1"/>
  <c r="O15" i="1" l="1"/>
  <c r="O13" i="1"/>
  <c r="O12" i="1" l="1"/>
</calcChain>
</file>

<file path=xl/sharedStrings.xml><?xml version="1.0" encoding="utf-8"?>
<sst xmlns="http://schemas.openxmlformats.org/spreadsheetml/2006/main" count="276" uniqueCount="189">
  <si>
    <t>TT</t>
  </si>
  <si>
    <t>Họ và tên</t>
  </si>
  <si>
    <t>Tuổi khi giải quyết chính sách</t>
  </si>
  <si>
    <t>Được hưởng chính sách</t>
  </si>
  <si>
    <t>Nghỉ hưu trước tuổi</t>
  </si>
  <si>
    <t>Nghỉ thôi việc</t>
  </si>
  <si>
    <t>Lý do thực hiện chính sách</t>
  </si>
  <si>
    <t>Ngày tháng năm sinh</t>
  </si>
  <si>
    <t>Nam</t>
  </si>
  <si>
    <t>Nữ</t>
  </si>
  <si>
    <t>Trình độ đào tạo</t>
  </si>
  <si>
    <t>Hệ số lương</t>
  </si>
  <si>
    <t>I</t>
  </si>
  <si>
    <t>PC chức vụ (nếu có)</t>
  </si>
  <si>
    <t>PC thâm niên nghề (nếu có)</t>
  </si>
  <si>
    <t>PC thâm niên vượt khung (nếu có)</t>
  </si>
  <si>
    <t xml:space="preserve">Hệ số và Mức phụ cấp hiện hưởng của tháng liền kề trước khi nghỉ việc </t>
  </si>
  <si>
    <t>Thời điểm công tác có đóng BHXH</t>
  </si>
  <si>
    <t>BHXH
(năm)</t>
  </si>
  <si>
    <t>BHXH
(tháng)</t>
  </si>
  <si>
    <t>Tổng số tháng</t>
  </si>
  <si>
    <t>Thời gian công tác đóng BHXH theo sổ BHXH</t>
  </si>
  <si>
    <t>Chức vụ, chức danh chuyên môn đang đảm nhiệm</t>
  </si>
  <si>
    <t>PC ưu đãi theo nghề (nếu có)</t>
  </si>
  <si>
    <t>PC trách nhiệm theo nghề (nếu có)</t>
  </si>
  <si>
    <t>PC công vụ (nếu có)</t>
  </si>
  <si>
    <t>PC công tác đảng, đoàn thể chính trị - xã hội (nếu có)</t>
  </si>
  <si>
    <t>9/1996</t>
  </si>
  <si>
    <t>Võ Thùy Linh</t>
  </si>
  <si>
    <t>27/02/1972</t>
  </si>
  <si>
    <t>ĐH Luật</t>
  </si>
  <si>
    <t>01/1998</t>
  </si>
  <si>
    <t>01/7/2025</t>
  </si>
  <si>
    <t>Nguyễn Thị Mai</t>
  </si>
  <si>
    <t>22/02/1969</t>
  </si>
  <si>
    <t>Phó Chủ tịch Hội đồng nhân dân xã Tân Phú</t>
  </si>
  <si>
    <t>Chủ tịch Hội liên hiệp Phụ nữ xã Phú Thịnh</t>
  </si>
  <si>
    <t>8/2009</t>
  </si>
  <si>
    <t>Phan Văn Long</t>
  </si>
  <si>
    <t>01/01/1968</t>
  </si>
  <si>
    <t>ĐH 
Công tác xã hội</t>
  </si>
  <si>
    <t>01/1995</t>
  </si>
  <si>
    <t>Mai Thành Vinh</t>
  </si>
  <si>
    <t>30/4/1972</t>
  </si>
  <si>
    <t>Công chức 
Tư pháp - Hộ tịch xã Hòa Hiệp</t>
  </si>
  <si>
    <t>11/1998</t>
  </si>
  <si>
    <t>Võ Thị Út</t>
  </si>
  <si>
    <t>16/11/1970</t>
  </si>
  <si>
    <t>Chủ tịch UB.MTTQ xã Hòa Thạnh</t>
  </si>
  <si>
    <t>7/2001</t>
  </si>
  <si>
    <t>Nguyễn Văn Hải</t>
  </si>
  <si>
    <t>05/7/1964</t>
  </si>
  <si>
    <t>Phó Bí thư Đảng ủy Song Phú</t>
  </si>
  <si>
    <t>Nguyễn Thị Hoàng Liễu</t>
  </si>
  <si>
    <t>08/9/1970</t>
  </si>
  <si>
    <t>Phạm Thanh Tùng</t>
  </si>
  <si>
    <t>11/12/1964</t>
  </si>
  <si>
    <t>Phó Bí thư Đảng ủy Mỹ Thạnh Trung</t>
  </si>
  <si>
    <t>02/2008</t>
  </si>
  <si>
    <t>Nguyễn Văn Sơn</t>
  </si>
  <si>
    <t>01/01/1966</t>
  </si>
  <si>
    <t>Chủ tịch 
Hội Cựu chiến binh xã Mỹ Thạnh Trung</t>
  </si>
  <si>
    <t>5/2002</t>
  </si>
  <si>
    <t>Nguyễn Thành Trung</t>
  </si>
  <si>
    <t>25/10/1986</t>
  </si>
  <si>
    <t>Chủ tịch 
Hội Cựu chiến binh xã Long Phú</t>
  </si>
  <si>
    <t>3/2012</t>
  </si>
  <si>
    <t>Châu Văn Song</t>
  </si>
  <si>
    <t>01/01/1978</t>
  </si>
  <si>
    <t>ĐH 
Luật</t>
  </si>
  <si>
    <t>Công chức 
Văn hóa xã hội xã Tân Phú</t>
  </si>
  <si>
    <t>01/2003</t>
  </si>
  <si>
    <t>Nguyễn Quốc Danh</t>
  </si>
  <si>
    <t>13/11/1982</t>
  </si>
  <si>
    <t>Chỉ huy Trưởng BCH Quân sự xã Tân Phú</t>
  </si>
  <si>
    <t>9/2013</t>
  </si>
  <si>
    <t>Trần Văn Tư Nhỏ</t>
  </si>
  <si>
    <t>28/7/1974</t>
  </si>
  <si>
    <t>Công chức Tư pháp -Hộ tịch xã Phú Thịnh</t>
  </si>
  <si>
    <t>12/1999</t>
  </si>
  <si>
    <t>Lê Thị Ngọc Giàu</t>
  </si>
  <si>
    <t>16/9/1983</t>
  </si>
  <si>
    <t>Th.Sĩ QLKT</t>
  </si>
  <si>
    <t>Công chức 
Văn hóa xã hội xã Phú Thịnh</t>
  </si>
  <si>
    <t>10/2010</t>
  </si>
  <si>
    <t>Phan Gia Sang</t>
  </si>
  <si>
    <t>11/3/1969</t>
  </si>
  <si>
    <t>Chủ tịch
UBMTTQ xã Song Phú</t>
  </si>
  <si>
    <t>9/2011</t>
  </si>
  <si>
    <t>Công chức Văn hóa xã hội xã Song Phú</t>
  </si>
  <si>
    <t>ĐH 
Hành chính</t>
  </si>
  <si>
    <t>ĐH
 Luật</t>
  </si>
  <si>
    <t>ĐH
 Văn hóa</t>
  </si>
  <si>
    <t>ĐH 
QTKD</t>
  </si>
  <si>
    <t>Phó Bí thư Đảng ủy thị trấn Tam Bình</t>
  </si>
  <si>
    <t>Dương Thanh Long</t>
  </si>
  <si>
    <t>26/11/1975</t>
  </si>
  <si>
    <t>ĐH Kế toán</t>
  </si>
  <si>
    <t>Công chức Tài chính-Kế toán xã Bình Ninh</t>
  </si>
  <si>
    <t>7/1993</t>
  </si>
  <si>
    <t>Nguyễn Minh Luân</t>
  </si>
  <si>
    <t>25/12/1978</t>
  </si>
  <si>
    <t>Công chức Tài chính-Kế toán xã Hậu Lộc</t>
  </si>
  <si>
    <t>1/1999</t>
  </si>
  <si>
    <t>Nguyễn Hoàng Bảo</t>
  </si>
  <si>
    <t>10/10/1974</t>
  </si>
  <si>
    <t>ĐH Văn hóa</t>
  </si>
  <si>
    <t>Công chức Văn hóa xã hội xã Hậu Lộc</t>
  </si>
  <si>
    <t>10/2006</t>
  </si>
  <si>
    <t>Phạm Thanh Dũng</t>
  </si>
  <si>
    <t>TC Địa chính</t>
  </si>
  <si>
    <t>Công chức Địa chính -Nông nghiệp -xây dựng- môi trường xã Hậu Lộc</t>
  </si>
  <si>
    <t>10/2005</t>
  </si>
  <si>
    <t>Nguyễn Chí Hảo</t>
  </si>
  <si>
    <t>Chủ tịch Hội Cựu chiến binh xã Tân Lộc</t>
  </si>
  <si>
    <t>12/2021</t>
  </si>
  <si>
    <t>Nguyễn Ngọc Việt</t>
  </si>
  <si>
    <t>Phó Bí thư Đảng ủy xã Tân Lộc</t>
  </si>
  <si>
    <t>03/1997</t>
  </si>
  <si>
    <t>Nguyễn Văn Bảy</t>
  </si>
  <si>
    <t>13/4/1969</t>
  </si>
  <si>
    <t>Công chức 
Văn hóa xã hội xã Hậu Lộc</t>
  </si>
  <si>
    <t>11/2001</t>
  </si>
  <si>
    <t>TC
 Cơ khí</t>
  </si>
  <si>
    <t>Võ Ngọc Liền</t>
  </si>
  <si>
    <t>20/10/1967</t>
  </si>
  <si>
    <t>Bí thư Đảng ủy xã Tân Lộc</t>
  </si>
  <si>
    <t>7/1997</t>
  </si>
  <si>
    <t>Trần Minh Trí</t>
  </si>
  <si>
    <t>19/10/1977</t>
  </si>
  <si>
    <t>Công chức Văn hóa xã hội xã Tân Lộc</t>
  </si>
  <si>
    <t>11/2000</t>
  </si>
  <si>
    <t>Nguyễn Thanh Phong</t>
  </si>
  <si>
    <t>19/5/1980</t>
  </si>
  <si>
    <t>Chỉ huy trưởng BCH Quân sự xã Mỹ Lộc</t>
  </si>
  <si>
    <t>8/2008</t>
  </si>
  <si>
    <t>Nguyễn Quốc Toàn</t>
  </si>
  <si>
    <t>09/9/1979</t>
  </si>
  <si>
    <t>Chủ tịch Hội Cựu chiến binh xã Loan Mỹ</t>
  </si>
  <si>
    <t>01/2016</t>
  </si>
  <si>
    <t>0.2</t>
  </si>
  <si>
    <t>0.25</t>
  </si>
  <si>
    <t>Tiền lương hiện hưởng của tháng liền kề trước khi nghỉ việc</t>
  </si>
  <si>
    <t>HƯU TRƯỚC TUỔI: 12</t>
  </si>
  <si>
    <t xml:space="preserve"> </t>
  </si>
  <si>
    <t>ĐVT: đồng</t>
  </si>
  <si>
    <t>56 tuổi
4 tháng</t>
  </si>
  <si>
    <t>x</t>
  </si>
  <si>
    <t>60 tuổi 11 tháng</t>
  </si>
  <si>
    <t>54 tuổi
09 tháng</t>
  </si>
  <si>
    <t>60 tuổi
06 tháng</t>
  </si>
  <si>
    <t>59 tuổi
05 tháng</t>
  </si>
  <si>
    <t>57 tuổi
05 tháng</t>
  </si>
  <si>
    <t>53 tuổi
02 tháng</t>
  </si>
  <si>
    <t>53 tuổi
04 tháng</t>
  </si>
  <si>
    <t>54 tuổi
7 tháng</t>
  </si>
  <si>
    <t>56 tuổi
02 tháng</t>
  </si>
  <si>
    <t>01/01/1965</t>
  </si>
  <si>
    <t>60 tuổi
05 tháng</t>
  </si>
  <si>
    <t>57 tuổi
08 tháng</t>
  </si>
  <si>
    <t>NGHỈ THÔI VIỆC: 14</t>
  </si>
  <si>
    <t>II</t>
  </si>
  <si>
    <t>Tổng cộng: 26</t>
  </si>
  <si>
    <t>50 tuổi
11 tháng</t>
  </si>
  <si>
    <t>41 tuổi
09 tháng</t>
  </si>
  <si>
    <t>56 tuổi
03 tháng</t>
  </si>
  <si>
    <t>47 tuổi
05 tháng</t>
  </si>
  <si>
    <t>42 tuổi
07 tháng</t>
  </si>
  <si>
    <t>38 tuổi
8 tháng</t>
  </si>
  <si>
    <t>49 tuổi
07 tháng</t>
  </si>
  <si>
    <t>46 tuổi
06 tháng</t>
  </si>
  <si>
    <t>50 tuổi
08 tháng</t>
  </si>
  <si>
    <t>29/02/1976</t>
  </si>
  <si>
    <t>49 tuổi
04 tháng</t>
  </si>
  <si>
    <t>01/01/1972</t>
  </si>
  <si>
    <t>53 tuổi
05 tháng</t>
  </si>
  <si>
    <t>47 tuổi
08 tháng</t>
  </si>
  <si>
    <t>45 tuổi
01 tháng</t>
  </si>
  <si>
    <t>45 tuổi
09 tháng</t>
  </si>
  <si>
    <t>Thời
điểm 
nghỉ 
việc</t>
  </si>
  <si>
    <t>ỦY BAN NHÂN DÂN</t>
  </si>
  <si>
    <t xml:space="preserve">CỘNG HÒA XÃ HỘI CHỦ NGHĨA VIỆT NAM </t>
  </si>
  <si>
    <t>DANH SÁCH ĐỐI TƯỢNG VÀ KINH PHÍ THỰC HIỆN CHÍNH SÁCH, CHẾ ĐỘ THEO NGHỊ ĐỊNH SỐ 178/2024/NĐ-CP 
NGÀY 31/12/2024 CỦA CHÍNH PHỦ (ĐƯỢC SỬA ĐỔI, BỔ SUNG TẠI NGHỊ ĐỊNH SỐ 67/2025/NĐ-CP NGÀY 15/3/2025 CỦA CHÍNH PHỦ) 
NĂM 2025 CỦA ỦY BAN NHÂN DÂN HUYỆN TAM BÌNH</t>
  </si>
  <si>
    <t>Tổng kinh phí để thực hiện chế độ</t>
  </si>
  <si>
    <t xml:space="preserve">Theo khoản 2 
Điều 1 Nghị định số 67/2025/NĐ-CP của Chính phủ sửa đổi bổ sung điều 2 Nghị định số 178/2024/NĐ-CP. Cá nhân có đơn tự nguyện xin nghỉ hưu trước tuổi, được đơn vị quản lý trực tiếp đồng ý </t>
  </si>
  <si>
    <t xml:space="preserve">Theo khoản 2
Điều 1 Nghị định số 67/2025/NĐ-CP của Chính phủ sửa đổi bổ sung điều 2 Nghị định số 178/2024/NĐ-CP. Cá nhân có đơn tự nguyện xin nghỉ hưu trước tuổi, được đơn vị quản lý trực tiếp đồng ý </t>
  </si>
  <si>
    <t>TỈNH VĨNH LONG</t>
  </si>
  <si>
    <t>Độc lập - Tự do - Hạnh phúc</t>
  </si>
  <si>
    <t>(Kèm theo Quyết định số  1346/QĐ-UBND ngày  29/ 6/2025 của Ủy ban nhân dân tỉnh Vĩnh Long)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</si>
</sst>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0"/>
      <name val="Arial"/>
      <family val="2"/>
    </font>
    <font>
      <i/>
      <sz val="16"/>
      <name val="Times New Roman"/>
      <family val="1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sz val="14"/>
      <name val="Calibri"/>
      <family val="2"/>
      <scheme val="minor"/>
    </font>
    <font>
      <b/>
      <sz val="16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6" fillId="0" borderId="0" xfId="0" applyNumberFormat="1" applyFont="1"/>
    <xf numFmtId="0" fontId="6" fillId="0" borderId="0" xfId="0" applyFont="1"/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4" fontId="14" fillId="0" borderId="0" xfId="0" applyNumberFormat="1" applyFont="1"/>
    <xf numFmtId="0" fontId="13" fillId="0" borderId="0" xfId="0" applyFont="1" applyAlignment="1">
      <alignment vertical="center"/>
    </xf>
    <xf numFmtId="0" fontId="12" fillId="0" borderId="0" xfId="0" applyFont="1" applyAlignment="1"/>
    <xf numFmtId="0" fontId="1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horizontal="right" vertical="center"/>
    </xf>
    <xf numFmtId="0" fontId="7" fillId="0" borderId="1" xfId="0" quotePrefix="1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3" fontId="7" fillId="0" borderId="1" xfId="0" quotePrefix="1" applyNumberFormat="1" applyFont="1" applyBorder="1" applyAlignment="1">
      <alignment horizontal="center" vertical="center"/>
    </xf>
    <xf numFmtId="14" fontId="7" fillId="0" borderId="1" xfId="0" quotePrefix="1" applyNumberFormat="1" applyFont="1" applyBorder="1" applyAlignment="1">
      <alignment horizontal="center" vertical="center"/>
    </xf>
    <xf numFmtId="3" fontId="7" fillId="0" borderId="1" xfId="0" quotePrefix="1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8" fillId="0" borderId="1" xfId="0" applyFont="1" applyBorder="1" applyAlignment="1">
      <alignment horizontal="left" vertical="center"/>
    </xf>
    <xf numFmtId="14" fontId="11" fillId="0" borderId="0" xfId="1" applyNumberFormat="1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387347</xdr:colOff>
      <xdr:row>2</xdr:row>
      <xdr:rowOff>19656</xdr:rowOff>
    </xdr:from>
    <xdr:to>
      <xdr:col>14</xdr:col>
      <xdr:colOff>137574</xdr:colOff>
      <xdr:row>2</xdr:row>
      <xdr:rowOff>19656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5B781CA-3896-6446-4AE0-5CC3FD9E7113}"/>
            </a:ext>
          </a:extLst>
        </xdr:cNvPr>
        <xdr:cNvCxnSpPr/>
      </xdr:nvCxnSpPr>
      <xdr:spPr>
        <a:xfrm>
          <a:off x="7827430" y="527656"/>
          <a:ext cx="212089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273650</xdr:colOff>
      <xdr:row>1</xdr:row>
      <xdr:rowOff>235858</xdr:rowOff>
    </xdr:from>
    <xdr:to>
      <xdr:col>1</xdr:col>
      <xdr:colOff>878412</xdr:colOff>
      <xdr:row>1</xdr:row>
      <xdr:rowOff>235858</xdr:rowOff>
    </xdr:to>
    <xdr:cxnSp macro="">
      <xdr:nvCxnSpPr>
        <xdr:cNvPr id="4" name="Straight Connector 3"/>
        <xdr:cNvCxnSpPr/>
      </xdr:nvCxnSpPr>
      <xdr:spPr>
        <a:xfrm>
          <a:off x="601733" y="489858"/>
          <a:ext cx="604762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444494</xdr:colOff>
      <xdr:row>5</xdr:row>
      <xdr:rowOff>52916</xdr:rowOff>
    </xdr:from>
    <xdr:to>
      <xdr:col>14</xdr:col>
      <xdr:colOff>412744</xdr:colOff>
      <xdr:row>5</xdr:row>
      <xdr:rowOff>52916</xdr:rowOff>
    </xdr:to>
    <xdr:cxnSp macro="">
      <xdr:nvCxnSpPr>
        <xdr:cNvPr id="8" name="Straight Connector 7"/>
        <xdr:cNvCxnSpPr/>
      </xdr:nvCxnSpPr>
      <xdr:spPr>
        <a:xfrm>
          <a:off x="7725827" y="2021416"/>
          <a:ext cx="2338917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6"/>
  <sheetViews>
    <sheetView tabSelected="1" zoomScale="90" zoomScaleNormal="90" workbookViewId="0">
      <selection activeCell="A5" sqref="A5:Y5"/>
    </sheetView>
  </sheetViews>
  <sheetFormatPr defaultColWidth="9.140625" defaultRowHeight="15.75" x14ac:dyDescent="0.25"/>
  <cols>
    <col min="1" max="1" width="4.85546875" style="1" customWidth="1"/>
    <col min="2" max="2" width="25.140625" style="1" customWidth="1"/>
    <col min="3" max="4" width="11.85546875" style="1" bestFit="1" customWidth="1"/>
    <col min="5" max="5" width="11.42578125" style="7" customWidth="1"/>
    <col min="6" max="6" width="12.85546875" style="3" customWidth="1"/>
    <col min="7" max="7" width="7.140625" style="1" bestFit="1" customWidth="1"/>
    <col min="8" max="8" width="8.7109375" style="1" customWidth="1"/>
    <col min="9" max="9" width="9.28515625" style="1" customWidth="1"/>
    <col min="10" max="10" width="9.5703125" style="1" customWidth="1"/>
    <col min="11" max="11" width="9.140625" style="1"/>
    <col min="12" max="12" width="9.7109375" style="1" customWidth="1"/>
    <col min="13" max="13" width="6.7109375" style="1" customWidth="1"/>
    <col min="14" max="14" width="10" style="1" customWidth="1"/>
    <col min="15" max="15" width="13.42578125" style="1" customWidth="1"/>
    <col min="16" max="16" width="11.5703125" style="1" bestFit="1" customWidth="1"/>
    <col min="17" max="17" width="7.85546875" style="1" customWidth="1"/>
    <col min="18" max="18" width="8.7109375" style="1" bestFit="1" customWidth="1"/>
    <col min="19" max="19" width="9.140625" style="1"/>
    <col min="20" max="20" width="9.7109375" style="1" customWidth="1"/>
    <col min="21" max="21" width="10.140625" style="1" bestFit="1" customWidth="1"/>
    <col min="22" max="22" width="7.7109375" style="1" customWidth="1"/>
    <col min="23" max="23" width="8.42578125" style="1" customWidth="1"/>
    <col min="24" max="24" width="18.28515625" style="5" customWidth="1"/>
    <col min="25" max="25" width="30.85546875" style="3" customWidth="1"/>
    <col min="26" max="16384" width="9.140625" style="1"/>
  </cols>
  <sheetData>
    <row r="1" spans="1:25" ht="20.25" x14ac:dyDescent="0.3">
      <c r="A1" s="38" t="s">
        <v>180</v>
      </c>
      <c r="B1" s="38"/>
      <c r="C1" s="19"/>
      <c r="D1" s="19"/>
      <c r="E1" s="19"/>
      <c r="F1" s="19"/>
      <c r="G1" s="18"/>
      <c r="H1" s="18"/>
      <c r="I1" s="40" t="s">
        <v>181</v>
      </c>
      <c r="J1" s="40"/>
      <c r="K1" s="40"/>
      <c r="L1" s="40"/>
      <c r="M1" s="40"/>
      <c r="N1" s="40"/>
      <c r="O1" s="40"/>
      <c r="P1" s="40"/>
      <c r="Q1" s="20"/>
      <c r="R1" s="20"/>
      <c r="S1" s="17"/>
      <c r="T1" s="17"/>
      <c r="U1" s="17"/>
      <c r="V1" s="17"/>
      <c r="W1" s="17"/>
      <c r="X1" s="17"/>
      <c r="Y1" s="17"/>
    </row>
    <row r="2" spans="1:25" ht="20.25" x14ac:dyDescent="0.3">
      <c r="A2" s="38" t="s">
        <v>186</v>
      </c>
      <c r="B2" s="38"/>
      <c r="C2" s="19"/>
      <c r="D2" s="19"/>
      <c r="E2" s="19"/>
      <c r="F2" s="19"/>
      <c r="G2" s="18"/>
      <c r="H2" s="18"/>
      <c r="I2" s="40" t="s">
        <v>187</v>
      </c>
      <c r="J2" s="40"/>
      <c r="K2" s="40"/>
      <c r="L2" s="40"/>
      <c r="M2" s="40"/>
      <c r="N2" s="40"/>
      <c r="O2" s="40"/>
      <c r="P2" s="40"/>
      <c r="Q2" s="20"/>
      <c r="R2" s="20"/>
      <c r="S2" s="17"/>
      <c r="T2" s="17"/>
      <c r="U2" s="17"/>
      <c r="V2" s="17"/>
      <c r="W2" s="17"/>
      <c r="X2" s="17"/>
      <c r="Y2" s="17"/>
    </row>
    <row r="3" spans="1:25" ht="20.25" x14ac:dyDescent="0.25">
      <c r="A3" s="13"/>
      <c r="B3" s="13"/>
      <c r="C3" s="13"/>
      <c r="D3" s="13"/>
      <c r="E3" s="13"/>
      <c r="F3" s="13"/>
      <c r="G3" s="14"/>
      <c r="H3" s="14"/>
      <c r="I3" s="15"/>
      <c r="J3" s="15"/>
      <c r="K3" s="15"/>
      <c r="L3" s="15"/>
      <c r="M3" s="15"/>
      <c r="N3" s="15"/>
      <c r="O3" s="13"/>
      <c r="P3" s="13"/>
      <c r="Q3" s="13"/>
      <c r="R3" s="13"/>
      <c r="S3" s="13"/>
      <c r="T3" s="13"/>
      <c r="U3" s="13"/>
    </row>
    <row r="4" spans="1:25" ht="75" customHeight="1" x14ac:dyDescent="0.25">
      <c r="A4" s="21"/>
      <c r="B4" s="21"/>
      <c r="C4" s="39" t="s">
        <v>182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21"/>
      <c r="Y4" s="21"/>
    </row>
    <row r="5" spans="1:25" ht="20.25" customHeight="1" x14ac:dyDescent="0.25">
      <c r="A5" s="42" t="s">
        <v>188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5" x14ac:dyDescent="0.25">
      <c r="A6" s="22"/>
      <c r="B6" s="22"/>
      <c r="C6" s="22"/>
      <c r="D6" s="22"/>
      <c r="F6" s="7"/>
      <c r="G6" s="22"/>
      <c r="H6" s="22"/>
      <c r="I6" s="22"/>
      <c r="J6" s="22"/>
      <c r="K6" s="22"/>
      <c r="L6" s="22" t="s">
        <v>144</v>
      </c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3"/>
      <c r="Y6" s="7"/>
    </row>
    <row r="7" spans="1:25" x14ac:dyDescent="0.25">
      <c r="A7" s="24"/>
      <c r="B7" s="24"/>
      <c r="C7" s="24"/>
      <c r="D7" s="24"/>
      <c r="E7" s="8"/>
      <c r="F7" s="8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5"/>
      <c r="Y7" s="26" t="s">
        <v>145</v>
      </c>
    </row>
    <row r="8" spans="1:25" ht="42.75" customHeight="1" x14ac:dyDescent="0.25">
      <c r="A8" s="46" t="s">
        <v>0</v>
      </c>
      <c r="B8" s="46" t="s">
        <v>1</v>
      </c>
      <c r="C8" s="43" t="s">
        <v>7</v>
      </c>
      <c r="D8" s="43"/>
      <c r="E8" s="43" t="s">
        <v>10</v>
      </c>
      <c r="F8" s="43" t="s">
        <v>22</v>
      </c>
      <c r="G8" s="43" t="s">
        <v>16</v>
      </c>
      <c r="H8" s="43"/>
      <c r="I8" s="43"/>
      <c r="J8" s="43"/>
      <c r="K8" s="43"/>
      <c r="L8" s="43"/>
      <c r="M8" s="43"/>
      <c r="N8" s="43"/>
      <c r="O8" s="43" t="s">
        <v>142</v>
      </c>
      <c r="P8" s="43" t="s">
        <v>21</v>
      </c>
      <c r="Q8" s="43"/>
      <c r="R8" s="43"/>
      <c r="S8" s="43"/>
      <c r="T8" s="43" t="s">
        <v>2</v>
      </c>
      <c r="U8" s="43" t="s">
        <v>179</v>
      </c>
      <c r="V8" s="43" t="s">
        <v>3</v>
      </c>
      <c r="W8" s="43"/>
      <c r="X8" s="43" t="s">
        <v>183</v>
      </c>
      <c r="Y8" s="43" t="s">
        <v>6</v>
      </c>
    </row>
    <row r="9" spans="1:25" ht="115.5" customHeight="1" x14ac:dyDescent="0.25">
      <c r="A9" s="46"/>
      <c r="B9" s="46"/>
      <c r="C9" s="27" t="s">
        <v>8</v>
      </c>
      <c r="D9" s="27" t="s">
        <v>9</v>
      </c>
      <c r="E9" s="43"/>
      <c r="F9" s="43"/>
      <c r="G9" s="16" t="s">
        <v>11</v>
      </c>
      <c r="H9" s="16" t="s">
        <v>13</v>
      </c>
      <c r="I9" s="16" t="s">
        <v>15</v>
      </c>
      <c r="J9" s="16" t="s">
        <v>14</v>
      </c>
      <c r="K9" s="16" t="s">
        <v>23</v>
      </c>
      <c r="L9" s="16" t="s">
        <v>24</v>
      </c>
      <c r="M9" s="16" t="s">
        <v>25</v>
      </c>
      <c r="N9" s="16" t="s">
        <v>26</v>
      </c>
      <c r="O9" s="43"/>
      <c r="P9" s="16" t="s">
        <v>17</v>
      </c>
      <c r="Q9" s="16" t="s">
        <v>18</v>
      </c>
      <c r="R9" s="16" t="s">
        <v>19</v>
      </c>
      <c r="S9" s="16" t="s">
        <v>20</v>
      </c>
      <c r="T9" s="43"/>
      <c r="U9" s="43"/>
      <c r="V9" s="16" t="s">
        <v>4</v>
      </c>
      <c r="W9" s="16" t="s">
        <v>5</v>
      </c>
      <c r="X9" s="43"/>
      <c r="Y9" s="43"/>
    </row>
    <row r="10" spans="1:25" x14ac:dyDescent="0.25">
      <c r="A10" s="9">
        <v>1</v>
      </c>
      <c r="B10" s="9">
        <v>2</v>
      </c>
      <c r="C10" s="9">
        <v>3</v>
      </c>
      <c r="D10" s="9">
        <v>4</v>
      </c>
      <c r="E10" s="9">
        <v>5</v>
      </c>
      <c r="F10" s="9">
        <v>6</v>
      </c>
      <c r="G10" s="9">
        <v>7</v>
      </c>
      <c r="H10" s="9">
        <v>8</v>
      </c>
      <c r="I10" s="9">
        <v>9</v>
      </c>
      <c r="J10" s="9">
        <v>10</v>
      </c>
      <c r="K10" s="9">
        <v>11</v>
      </c>
      <c r="L10" s="9">
        <v>12</v>
      </c>
      <c r="M10" s="9">
        <v>13</v>
      </c>
      <c r="N10" s="9">
        <v>14</v>
      </c>
      <c r="O10" s="9">
        <v>15</v>
      </c>
      <c r="P10" s="9">
        <v>16</v>
      </c>
      <c r="Q10" s="9">
        <v>17</v>
      </c>
      <c r="R10" s="9">
        <v>18</v>
      </c>
      <c r="S10" s="9">
        <v>19</v>
      </c>
      <c r="T10" s="9">
        <v>20</v>
      </c>
      <c r="U10" s="9">
        <v>21</v>
      </c>
      <c r="V10" s="9">
        <v>22</v>
      </c>
      <c r="W10" s="9">
        <v>23</v>
      </c>
      <c r="X10" s="9">
        <v>24</v>
      </c>
      <c r="Y10" s="9">
        <v>25</v>
      </c>
    </row>
    <row r="11" spans="1:25" ht="36.75" customHeight="1" x14ac:dyDescent="0.25">
      <c r="A11" s="27" t="s">
        <v>12</v>
      </c>
      <c r="B11" s="28" t="s">
        <v>143</v>
      </c>
      <c r="C11" s="10"/>
      <c r="D11" s="10"/>
      <c r="E11" s="10"/>
      <c r="F11" s="10"/>
      <c r="G11" s="29"/>
      <c r="H11" s="29"/>
      <c r="I11" s="29"/>
      <c r="J11" s="29"/>
      <c r="K11" s="29"/>
      <c r="L11" s="29"/>
      <c r="M11" s="10"/>
      <c r="N11" s="29"/>
      <c r="O11" s="10"/>
      <c r="P11" s="10"/>
      <c r="Q11" s="10"/>
      <c r="R11" s="10"/>
      <c r="S11" s="10"/>
      <c r="T11" s="10"/>
      <c r="U11" s="29"/>
      <c r="V11" s="10"/>
      <c r="W11" s="10"/>
      <c r="X11" s="30">
        <f>SUM(X12:X23)</f>
        <v>7493447813</v>
      </c>
      <c r="Y11" s="10"/>
    </row>
    <row r="12" spans="1:25" ht="144" customHeight="1" x14ac:dyDescent="0.25">
      <c r="A12" s="10">
        <v>1</v>
      </c>
      <c r="B12" s="29" t="s">
        <v>33</v>
      </c>
      <c r="C12" s="31"/>
      <c r="D12" s="31" t="s">
        <v>34</v>
      </c>
      <c r="E12" s="10" t="s">
        <v>30</v>
      </c>
      <c r="F12" s="11" t="s">
        <v>36</v>
      </c>
      <c r="G12" s="10">
        <v>3.66</v>
      </c>
      <c r="H12" s="31">
        <v>0.15</v>
      </c>
      <c r="I12" s="10"/>
      <c r="J12" s="10"/>
      <c r="K12" s="29"/>
      <c r="L12" s="29"/>
      <c r="M12" s="32">
        <v>0.25</v>
      </c>
      <c r="N12" s="29"/>
      <c r="O12" s="33">
        <f t="shared" ref="O12:O18" si="0">(((G12+H12)*2340000)+((G12+H12)*2340000*25%))</f>
        <v>11144250</v>
      </c>
      <c r="P12" s="31" t="s">
        <v>37</v>
      </c>
      <c r="Q12" s="10">
        <v>15</v>
      </c>
      <c r="R12" s="10">
        <v>11</v>
      </c>
      <c r="S12" s="10">
        <f>Q12*12+R12</f>
        <v>191</v>
      </c>
      <c r="T12" s="11" t="s">
        <v>146</v>
      </c>
      <c r="U12" s="34" t="s">
        <v>32</v>
      </c>
      <c r="V12" s="10" t="s">
        <v>147</v>
      </c>
      <c r="W12" s="10"/>
      <c r="X12" s="35">
        <v>44577000</v>
      </c>
      <c r="Y12" s="11" t="s">
        <v>184</v>
      </c>
    </row>
    <row r="13" spans="1:25" ht="144" customHeight="1" x14ac:dyDescent="0.25">
      <c r="A13" s="10">
        <v>2</v>
      </c>
      <c r="B13" s="29" t="s">
        <v>50</v>
      </c>
      <c r="C13" s="31" t="s">
        <v>51</v>
      </c>
      <c r="D13" s="31"/>
      <c r="E13" s="11" t="s">
        <v>90</v>
      </c>
      <c r="F13" s="11" t="s">
        <v>52</v>
      </c>
      <c r="G13" s="10">
        <v>4.32</v>
      </c>
      <c r="H13" s="31">
        <v>0.25</v>
      </c>
      <c r="I13" s="10"/>
      <c r="J13" s="10"/>
      <c r="K13" s="29"/>
      <c r="L13" s="29"/>
      <c r="M13" s="32">
        <v>0.25</v>
      </c>
      <c r="N13" s="29"/>
      <c r="O13" s="33">
        <f t="shared" si="0"/>
        <v>13367250</v>
      </c>
      <c r="P13" s="31" t="s">
        <v>27</v>
      </c>
      <c r="Q13" s="10">
        <v>28</v>
      </c>
      <c r="R13" s="10">
        <v>10</v>
      </c>
      <c r="S13" s="10">
        <f t="shared" ref="S13:S38" si="1">Q13*12+R13</f>
        <v>346</v>
      </c>
      <c r="T13" s="11" t="s">
        <v>148</v>
      </c>
      <c r="U13" s="34" t="s">
        <v>32</v>
      </c>
      <c r="V13" s="10" t="s">
        <v>147</v>
      </c>
      <c r="W13" s="10"/>
      <c r="X13" s="35">
        <v>53469000</v>
      </c>
      <c r="Y13" s="11" t="s">
        <v>185</v>
      </c>
    </row>
    <row r="14" spans="1:25" ht="144" customHeight="1" x14ac:dyDescent="0.25">
      <c r="A14" s="10">
        <v>3</v>
      </c>
      <c r="B14" s="29" t="s">
        <v>53</v>
      </c>
      <c r="C14" s="31"/>
      <c r="D14" s="31" t="s">
        <v>54</v>
      </c>
      <c r="E14" s="11" t="s">
        <v>92</v>
      </c>
      <c r="F14" s="11" t="s">
        <v>89</v>
      </c>
      <c r="G14" s="10">
        <v>3.66</v>
      </c>
      <c r="H14" s="31"/>
      <c r="I14" s="10"/>
      <c r="J14" s="10"/>
      <c r="K14" s="29"/>
      <c r="L14" s="29"/>
      <c r="M14" s="32">
        <v>0.25</v>
      </c>
      <c r="N14" s="29"/>
      <c r="O14" s="33">
        <f>(((G14+H14)*2340000)+((G14+H14)*2340000*25%))</f>
        <v>10705500</v>
      </c>
      <c r="P14" s="31" t="s">
        <v>31</v>
      </c>
      <c r="Q14" s="10">
        <v>21</v>
      </c>
      <c r="R14" s="10">
        <v>11</v>
      </c>
      <c r="S14" s="10">
        <f t="shared" si="1"/>
        <v>263</v>
      </c>
      <c r="T14" s="11" t="s">
        <v>149</v>
      </c>
      <c r="U14" s="34" t="s">
        <v>32</v>
      </c>
      <c r="V14" s="10" t="s">
        <v>147</v>
      </c>
      <c r="W14" s="10"/>
      <c r="X14" s="35">
        <v>615566250</v>
      </c>
      <c r="Y14" s="11" t="s">
        <v>185</v>
      </c>
    </row>
    <row r="15" spans="1:25" ht="144" customHeight="1" x14ac:dyDescent="0.25">
      <c r="A15" s="10">
        <v>4</v>
      </c>
      <c r="B15" s="29" t="s">
        <v>55</v>
      </c>
      <c r="C15" s="31" t="s">
        <v>56</v>
      </c>
      <c r="D15" s="31"/>
      <c r="E15" s="11" t="s">
        <v>91</v>
      </c>
      <c r="F15" s="11" t="s">
        <v>57</v>
      </c>
      <c r="G15" s="10">
        <v>3.66</v>
      </c>
      <c r="H15" s="31">
        <v>0.25</v>
      </c>
      <c r="I15" s="10"/>
      <c r="J15" s="10"/>
      <c r="K15" s="29"/>
      <c r="L15" s="29"/>
      <c r="M15" s="32">
        <v>0.25</v>
      </c>
      <c r="N15" s="29"/>
      <c r="O15" s="33">
        <f t="shared" si="0"/>
        <v>11436750</v>
      </c>
      <c r="P15" s="31" t="s">
        <v>58</v>
      </c>
      <c r="Q15" s="10">
        <v>17</v>
      </c>
      <c r="R15" s="10">
        <v>5</v>
      </c>
      <c r="S15" s="10">
        <f t="shared" si="1"/>
        <v>209</v>
      </c>
      <c r="T15" s="11" t="s">
        <v>150</v>
      </c>
      <c r="U15" s="34" t="s">
        <v>32</v>
      </c>
      <c r="V15" s="10" t="s">
        <v>147</v>
      </c>
      <c r="W15" s="10"/>
      <c r="X15" s="35">
        <v>137241000</v>
      </c>
      <c r="Y15" s="11" t="s">
        <v>185</v>
      </c>
    </row>
    <row r="16" spans="1:25" ht="144" customHeight="1" x14ac:dyDescent="0.25">
      <c r="A16" s="10">
        <v>5</v>
      </c>
      <c r="B16" s="29" t="s">
        <v>59</v>
      </c>
      <c r="C16" s="31" t="s">
        <v>60</v>
      </c>
      <c r="D16" s="10"/>
      <c r="E16" s="11"/>
      <c r="F16" s="11" t="s">
        <v>61</v>
      </c>
      <c r="G16" s="10">
        <v>2.66</v>
      </c>
      <c r="H16" s="31">
        <v>0.15</v>
      </c>
      <c r="I16" s="10"/>
      <c r="J16" s="10"/>
      <c r="K16" s="29"/>
      <c r="L16" s="29"/>
      <c r="M16" s="32">
        <v>0.25</v>
      </c>
      <c r="N16" s="29"/>
      <c r="O16" s="33">
        <f>(((G16+H16)*2340000)+((G16+H16)*2340000*25%))</f>
        <v>8219250</v>
      </c>
      <c r="P16" s="31" t="s">
        <v>62</v>
      </c>
      <c r="Q16" s="10">
        <v>19</v>
      </c>
      <c r="R16" s="10">
        <v>9</v>
      </c>
      <c r="S16" s="10">
        <f t="shared" si="1"/>
        <v>237</v>
      </c>
      <c r="T16" s="11" t="s">
        <v>151</v>
      </c>
      <c r="U16" s="34" t="s">
        <v>32</v>
      </c>
      <c r="V16" s="10" t="s">
        <v>147</v>
      </c>
      <c r="W16" s="10"/>
      <c r="X16" s="35">
        <v>386304750</v>
      </c>
      <c r="Y16" s="11" t="s">
        <v>185</v>
      </c>
    </row>
    <row r="17" spans="1:25" ht="144" customHeight="1" x14ac:dyDescent="0.25">
      <c r="A17" s="10">
        <v>6</v>
      </c>
      <c r="B17" s="29" t="s">
        <v>38</v>
      </c>
      <c r="C17" s="31" t="s">
        <v>39</v>
      </c>
      <c r="D17" s="10"/>
      <c r="E17" s="11" t="s">
        <v>40</v>
      </c>
      <c r="F17" s="11" t="s">
        <v>94</v>
      </c>
      <c r="G17" s="10">
        <v>4.32</v>
      </c>
      <c r="H17" s="31" t="s">
        <v>141</v>
      </c>
      <c r="I17" s="10"/>
      <c r="J17" s="10"/>
      <c r="K17" s="29"/>
      <c r="L17" s="29"/>
      <c r="M17" s="32">
        <v>0.25</v>
      </c>
      <c r="N17" s="29"/>
      <c r="O17" s="33">
        <v>13367250</v>
      </c>
      <c r="P17" s="31" t="s">
        <v>41</v>
      </c>
      <c r="Q17" s="10">
        <v>30</v>
      </c>
      <c r="R17" s="10">
        <v>6</v>
      </c>
      <c r="S17" s="10">
        <f t="shared" si="1"/>
        <v>366</v>
      </c>
      <c r="T17" s="11" t="s">
        <v>152</v>
      </c>
      <c r="U17" s="34" t="s">
        <v>32</v>
      </c>
      <c r="V17" s="10" t="s">
        <v>147</v>
      </c>
      <c r="W17" s="10"/>
      <c r="X17" s="35">
        <v>1226445188</v>
      </c>
      <c r="Y17" s="11" t="s">
        <v>185</v>
      </c>
    </row>
    <row r="18" spans="1:25" ht="144" customHeight="1" x14ac:dyDescent="0.25">
      <c r="A18" s="10">
        <v>7</v>
      </c>
      <c r="B18" s="29" t="s">
        <v>42</v>
      </c>
      <c r="C18" s="31" t="s">
        <v>43</v>
      </c>
      <c r="D18" s="10"/>
      <c r="E18" s="11" t="s">
        <v>91</v>
      </c>
      <c r="F18" s="11" t="s">
        <v>44</v>
      </c>
      <c r="G18" s="10">
        <v>3.66</v>
      </c>
      <c r="H18" s="31"/>
      <c r="I18" s="10"/>
      <c r="J18" s="10"/>
      <c r="K18" s="29"/>
      <c r="L18" s="29"/>
      <c r="M18" s="32">
        <v>0.25</v>
      </c>
      <c r="N18" s="29"/>
      <c r="O18" s="33">
        <f t="shared" si="0"/>
        <v>10705500</v>
      </c>
      <c r="P18" s="31" t="s">
        <v>45</v>
      </c>
      <c r="Q18" s="10">
        <v>26</v>
      </c>
      <c r="R18" s="10">
        <v>8</v>
      </c>
      <c r="S18" s="10">
        <f t="shared" si="1"/>
        <v>320</v>
      </c>
      <c r="T18" s="11" t="s">
        <v>153</v>
      </c>
      <c r="U18" s="34" t="s">
        <v>32</v>
      </c>
      <c r="V18" s="10" t="s">
        <v>147</v>
      </c>
      <c r="W18" s="10"/>
      <c r="X18" s="35">
        <v>1070550000</v>
      </c>
      <c r="Y18" s="11" t="s">
        <v>185</v>
      </c>
    </row>
    <row r="19" spans="1:25" ht="144" customHeight="1" x14ac:dyDescent="0.25">
      <c r="A19" s="10">
        <v>8</v>
      </c>
      <c r="B19" s="29" t="s">
        <v>28</v>
      </c>
      <c r="C19" s="31"/>
      <c r="D19" s="31" t="s">
        <v>29</v>
      </c>
      <c r="E19" s="11" t="s">
        <v>91</v>
      </c>
      <c r="F19" s="11" t="s">
        <v>35</v>
      </c>
      <c r="G19" s="10">
        <v>3.33</v>
      </c>
      <c r="H19" s="31" t="s">
        <v>140</v>
      </c>
      <c r="I19" s="10"/>
      <c r="J19" s="10"/>
      <c r="K19" s="29"/>
      <c r="L19" s="29"/>
      <c r="M19" s="32">
        <v>0.25</v>
      </c>
      <c r="N19" s="29"/>
      <c r="O19" s="33">
        <v>10325250</v>
      </c>
      <c r="P19" s="31" t="s">
        <v>31</v>
      </c>
      <c r="Q19" s="10">
        <v>20</v>
      </c>
      <c r="R19" s="10">
        <v>8</v>
      </c>
      <c r="S19" s="10">
        <f t="shared" si="1"/>
        <v>248</v>
      </c>
      <c r="T19" s="11" t="s">
        <v>154</v>
      </c>
      <c r="U19" s="34" t="s">
        <v>32</v>
      </c>
      <c r="V19" s="10" t="s">
        <v>147</v>
      </c>
      <c r="W19" s="10"/>
      <c r="X19" s="35">
        <v>949923000</v>
      </c>
      <c r="Y19" s="11" t="s">
        <v>185</v>
      </c>
    </row>
    <row r="20" spans="1:25" ht="144" customHeight="1" x14ac:dyDescent="0.25">
      <c r="A20" s="10">
        <v>9</v>
      </c>
      <c r="B20" s="29" t="s">
        <v>46</v>
      </c>
      <c r="C20" s="31"/>
      <c r="D20" s="31" t="s">
        <v>47</v>
      </c>
      <c r="E20" s="11" t="s">
        <v>91</v>
      </c>
      <c r="F20" s="11" t="s">
        <v>48</v>
      </c>
      <c r="G20" s="10">
        <v>3.99</v>
      </c>
      <c r="H20" s="31" t="s">
        <v>140</v>
      </c>
      <c r="I20" s="10"/>
      <c r="J20" s="10"/>
      <c r="K20" s="29"/>
      <c r="L20" s="29"/>
      <c r="M20" s="32">
        <v>0.25</v>
      </c>
      <c r="N20" s="29"/>
      <c r="O20" s="33">
        <v>12255750</v>
      </c>
      <c r="P20" s="31" t="s">
        <v>49</v>
      </c>
      <c r="Q20" s="10">
        <v>24</v>
      </c>
      <c r="R20" s="10">
        <v>0</v>
      </c>
      <c r="S20" s="10">
        <f t="shared" si="1"/>
        <v>288</v>
      </c>
      <c r="T20" s="11" t="s">
        <v>155</v>
      </c>
      <c r="U20" s="34" t="s">
        <v>32</v>
      </c>
      <c r="V20" s="10" t="s">
        <v>147</v>
      </c>
      <c r="W20" s="10"/>
      <c r="X20" s="35">
        <v>772112250</v>
      </c>
      <c r="Y20" s="11" t="s">
        <v>185</v>
      </c>
    </row>
    <row r="21" spans="1:25" ht="144" customHeight="1" x14ac:dyDescent="0.25">
      <c r="A21" s="10">
        <v>10</v>
      </c>
      <c r="B21" s="29" t="s">
        <v>119</v>
      </c>
      <c r="C21" s="31" t="s">
        <v>120</v>
      </c>
      <c r="D21" s="10"/>
      <c r="E21" s="11" t="s">
        <v>91</v>
      </c>
      <c r="F21" s="11" t="s">
        <v>121</v>
      </c>
      <c r="G21" s="10">
        <v>3.33</v>
      </c>
      <c r="H21" s="31"/>
      <c r="I21" s="10"/>
      <c r="J21" s="10"/>
      <c r="K21" s="29"/>
      <c r="L21" s="29"/>
      <c r="M21" s="32">
        <v>0.25</v>
      </c>
      <c r="N21" s="29"/>
      <c r="O21" s="33">
        <f t="shared" ref="O21:O23" si="2">(((G21+H21)*2340000)+((G21+H21)*2340000*25%))</f>
        <v>9740250</v>
      </c>
      <c r="P21" s="31" t="s">
        <v>122</v>
      </c>
      <c r="Q21" s="10">
        <v>21</v>
      </c>
      <c r="R21" s="10">
        <v>9</v>
      </c>
      <c r="S21" s="10">
        <f t="shared" si="1"/>
        <v>261</v>
      </c>
      <c r="T21" s="11" t="s">
        <v>156</v>
      </c>
      <c r="U21" s="34" t="s">
        <v>32</v>
      </c>
      <c r="V21" s="10" t="s">
        <v>147</v>
      </c>
      <c r="W21" s="10"/>
      <c r="X21" s="35">
        <v>832791375</v>
      </c>
      <c r="Y21" s="11" t="s">
        <v>185</v>
      </c>
    </row>
    <row r="22" spans="1:25" ht="144" customHeight="1" x14ac:dyDescent="0.25">
      <c r="A22" s="10">
        <v>11</v>
      </c>
      <c r="B22" s="29" t="s">
        <v>116</v>
      </c>
      <c r="C22" s="31" t="s">
        <v>157</v>
      </c>
      <c r="D22" s="10"/>
      <c r="E22" s="11" t="s">
        <v>90</v>
      </c>
      <c r="F22" s="11" t="s">
        <v>117</v>
      </c>
      <c r="G22" s="10">
        <v>4.32</v>
      </c>
      <c r="H22" s="31">
        <v>0.25</v>
      </c>
      <c r="I22" s="10"/>
      <c r="J22" s="10"/>
      <c r="K22" s="29"/>
      <c r="L22" s="29"/>
      <c r="M22" s="32">
        <v>0.25</v>
      </c>
      <c r="N22" s="29"/>
      <c r="O22" s="33">
        <f t="shared" si="2"/>
        <v>13367250</v>
      </c>
      <c r="P22" s="31" t="s">
        <v>118</v>
      </c>
      <c r="Q22" s="10">
        <v>28</v>
      </c>
      <c r="R22" s="10">
        <v>4</v>
      </c>
      <c r="S22" s="10">
        <f t="shared" si="1"/>
        <v>340</v>
      </c>
      <c r="T22" s="11" t="s">
        <v>158</v>
      </c>
      <c r="U22" s="34" t="s">
        <v>32</v>
      </c>
      <c r="V22" s="10" t="s">
        <v>147</v>
      </c>
      <c r="W22" s="10"/>
      <c r="X22" s="35">
        <v>173774250</v>
      </c>
      <c r="Y22" s="11" t="s">
        <v>185</v>
      </c>
    </row>
    <row r="23" spans="1:25" ht="144" customHeight="1" x14ac:dyDescent="0.25">
      <c r="A23" s="10">
        <v>12</v>
      </c>
      <c r="B23" s="29" t="s">
        <v>124</v>
      </c>
      <c r="C23" s="31" t="s">
        <v>125</v>
      </c>
      <c r="D23" s="10"/>
      <c r="E23" s="11"/>
      <c r="F23" s="11" t="s">
        <v>126</v>
      </c>
      <c r="G23" s="10">
        <v>4.6500000000000004</v>
      </c>
      <c r="H23" s="31">
        <v>0.3</v>
      </c>
      <c r="I23" s="10"/>
      <c r="J23" s="10"/>
      <c r="K23" s="29"/>
      <c r="L23" s="29"/>
      <c r="M23" s="32">
        <v>0.25</v>
      </c>
      <c r="N23" s="29"/>
      <c r="O23" s="33">
        <f t="shared" si="2"/>
        <v>14478750</v>
      </c>
      <c r="P23" s="31" t="s">
        <v>127</v>
      </c>
      <c r="Q23" s="10">
        <v>28</v>
      </c>
      <c r="R23" s="10">
        <v>0</v>
      </c>
      <c r="S23" s="10">
        <f t="shared" si="1"/>
        <v>336</v>
      </c>
      <c r="T23" s="11" t="s">
        <v>159</v>
      </c>
      <c r="U23" s="34" t="s">
        <v>32</v>
      </c>
      <c r="V23" s="10" t="s">
        <v>147</v>
      </c>
      <c r="W23" s="10"/>
      <c r="X23" s="35">
        <v>1230693750</v>
      </c>
      <c r="Y23" s="11" t="s">
        <v>185</v>
      </c>
    </row>
    <row r="24" spans="1:25" ht="47.25" customHeight="1" x14ac:dyDescent="0.25">
      <c r="A24" s="27" t="s">
        <v>161</v>
      </c>
      <c r="B24" s="28" t="s">
        <v>160</v>
      </c>
      <c r="C24" s="10"/>
      <c r="D24" s="10"/>
      <c r="E24" s="10"/>
      <c r="F24" s="10"/>
      <c r="G24" s="29"/>
      <c r="H24" s="29"/>
      <c r="I24" s="29"/>
      <c r="J24" s="29"/>
      <c r="K24" s="29"/>
      <c r="L24" s="29"/>
      <c r="M24" s="10"/>
      <c r="N24" s="29"/>
      <c r="O24" s="10"/>
      <c r="P24" s="10"/>
      <c r="Q24" s="10"/>
      <c r="R24" s="10"/>
      <c r="S24" s="10"/>
      <c r="T24" s="10"/>
      <c r="U24" s="29"/>
      <c r="V24" s="10"/>
      <c r="W24" s="10"/>
      <c r="X24" s="30">
        <f>SUM(X25:X38)</f>
        <v>11170577868</v>
      </c>
      <c r="Y24" s="10"/>
    </row>
    <row r="25" spans="1:25" ht="144" customHeight="1" x14ac:dyDescent="0.25">
      <c r="A25" s="10">
        <v>1</v>
      </c>
      <c r="B25" s="29" t="s">
        <v>76</v>
      </c>
      <c r="C25" s="31" t="s">
        <v>77</v>
      </c>
      <c r="D25" s="10"/>
      <c r="E25" s="11" t="s">
        <v>69</v>
      </c>
      <c r="F25" s="11" t="s">
        <v>78</v>
      </c>
      <c r="G25" s="31">
        <v>3.33</v>
      </c>
      <c r="H25" s="31"/>
      <c r="I25" s="10"/>
      <c r="J25" s="10"/>
      <c r="K25" s="29"/>
      <c r="L25" s="29"/>
      <c r="M25" s="32">
        <v>0.25</v>
      </c>
      <c r="N25" s="29"/>
      <c r="O25" s="33">
        <f>(((G25+H25)*2340000)+((G25+H25)*2340000*25%))</f>
        <v>9740250</v>
      </c>
      <c r="P25" s="31" t="s">
        <v>79</v>
      </c>
      <c r="Q25" s="10">
        <v>18</v>
      </c>
      <c r="R25" s="10">
        <v>8</v>
      </c>
      <c r="S25" s="10">
        <f t="shared" si="1"/>
        <v>224</v>
      </c>
      <c r="T25" s="11" t="s">
        <v>163</v>
      </c>
      <c r="U25" s="34" t="s">
        <v>32</v>
      </c>
      <c r="V25" s="10"/>
      <c r="W25" s="10" t="s">
        <v>147</v>
      </c>
      <c r="X25" s="35">
        <v>774349875</v>
      </c>
      <c r="Y25" s="11" t="s">
        <v>184</v>
      </c>
    </row>
    <row r="26" spans="1:25" ht="144" customHeight="1" x14ac:dyDescent="0.25">
      <c r="A26" s="10">
        <v>2</v>
      </c>
      <c r="B26" s="29" t="s">
        <v>80</v>
      </c>
      <c r="C26" s="31"/>
      <c r="D26" s="31" t="s">
        <v>81</v>
      </c>
      <c r="E26" s="11" t="s">
        <v>82</v>
      </c>
      <c r="F26" s="11" t="s">
        <v>83</v>
      </c>
      <c r="G26" s="31">
        <v>3.66</v>
      </c>
      <c r="H26" s="31"/>
      <c r="I26" s="10"/>
      <c r="J26" s="10"/>
      <c r="K26" s="29"/>
      <c r="L26" s="29"/>
      <c r="M26" s="32">
        <v>0.25</v>
      </c>
      <c r="N26" s="29"/>
      <c r="O26" s="33">
        <f>(((G26+H26)*2340000)+((G26+H26)*2340000*25%))</f>
        <v>10705500</v>
      </c>
      <c r="P26" s="31" t="s">
        <v>84</v>
      </c>
      <c r="Q26" s="10">
        <v>14</v>
      </c>
      <c r="R26" s="10">
        <v>9</v>
      </c>
      <c r="S26" s="10">
        <f t="shared" si="1"/>
        <v>177</v>
      </c>
      <c r="T26" s="11" t="s">
        <v>164</v>
      </c>
      <c r="U26" s="34" t="s">
        <v>32</v>
      </c>
      <c r="V26" s="10"/>
      <c r="W26" s="10" t="s">
        <v>147</v>
      </c>
      <c r="X26" s="35">
        <v>786854250</v>
      </c>
      <c r="Y26" s="11" t="s">
        <v>184</v>
      </c>
    </row>
    <row r="27" spans="1:25" ht="144" customHeight="1" x14ac:dyDescent="0.25">
      <c r="A27" s="10">
        <v>3</v>
      </c>
      <c r="B27" s="29" t="s">
        <v>85</v>
      </c>
      <c r="C27" s="31" t="s">
        <v>86</v>
      </c>
      <c r="D27" s="31"/>
      <c r="E27" s="11" t="s">
        <v>93</v>
      </c>
      <c r="F27" s="11" t="s">
        <v>87</v>
      </c>
      <c r="G27" s="31">
        <v>3.66</v>
      </c>
      <c r="H27" s="31" t="s">
        <v>140</v>
      </c>
      <c r="I27" s="10"/>
      <c r="J27" s="10"/>
      <c r="K27" s="29"/>
      <c r="L27" s="29"/>
      <c r="M27" s="32">
        <v>0.25</v>
      </c>
      <c r="N27" s="29"/>
      <c r="O27" s="33">
        <v>11290500</v>
      </c>
      <c r="P27" s="31" t="s">
        <v>88</v>
      </c>
      <c r="Q27" s="10">
        <v>13</v>
      </c>
      <c r="R27" s="10">
        <v>9</v>
      </c>
      <c r="S27" s="10">
        <f t="shared" si="1"/>
        <v>165</v>
      </c>
      <c r="T27" s="11" t="s">
        <v>165</v>
      </c>
      <c r="U27" s="34" t="s">
        <v>32</v>
      </c>
      <c r="V27" s="10"/>
      <c r="W27" s="10" t="s">
        <v>147</v>
      </c>
      <c r="X27" s="35">
        <v>812916000</v>
      </c>
      <c r="Y27" s="11" t="s">
        <v>185</v>
      </c>
    </row>
    <row r="28" spans="1:25" ht="144" customHeight="1" x14ac:dyDescent="0.25">
      <c r="A28" s="10">
        <v>4</v>
      </c>
      <c r="B28" s="29" t="s">
        <v>67</v>
      </c>
      <c r="C28" s="31" t="s">
        <v>68</v>
      </c>
      <c r="D28" s="10"/>
      <c r="E28" s="11" t="s">
        <v>69</v>
      </c>
      <c r="F28" s="11" t="s">
        <v>70</v>
      </c>
      <c r="G28" s="10">
        <v>3.66</v>
      </c>
      <c r="H28" s="31"/>
      <c r="I28" s="10"/>
      <c r="J28" s="10"/>
      <c r="K28" s="29"/>
      <c r="L28" s="29"/>
      <c r="M28" s="32">
        <v>0.25</v>
      </c>
      <c r="N28" s="29"/>
      <c r="O28" s="33">
        <f>(((G28+H28)*2340000)+((G28+H28)*2340000*25%))</f>
        <v>10705500</v>
      </c>
      <c r="P28" s="31" t="s">
        <v>71</v>
      </c>
      <c r="Q28" s="10">
        <v>22</v>
      </c>
      <c r="R28" s="10">
        <v>6</v>
      </c>
      <c r="S28" s="10">
        <f t="shared" si="1"/>
        <v>270</v>
      </c>
      <c r="T28" s="11" t="s">
        <v>166</v>
      </c>
      <c r="U28" s="34" t="s">
        <v>32</v>
      </c>
      <c r="V28" s="10"/>
      <c r="W28" s="10" t="s">
        <v>147</v>
      </c>
      <c r="X28" s="35">
        <v>907291125</v>
      </c>
      <c r="Y28" s="11" t="s">
        <v>185</v>
      </c>
    </row>
    <row r="29" spans="1:25" ht="144" customHeight="1" x14ac:dyDescent="0.25">
      <c r="A29" s="10">
        <v>5</v>
      </c>
      <c r="B29" s="29" t="s">
        <v>72</v>
      </c>
      <c r="C29" s="31" t="s">
        <v>73</v>
      </c>
      <c r="D29" s="10"/>
      <c r="E29" s="11" t="s">
        <v>69</v>
      </c>
      <c r="F29" s="11" t="s">
        <v>74</v>
      </c>
      <c r="G29" s="36">
        <v>3</v>
      </c>
      <c r="H29" s="31"/>
      <c r="I29" s="10"/>
      <c r="J29" s="32">
        <v>0.11</v>
      </c>
      <c r="K29" s="29"/>
      <c r="L29" s="29"/>
      <c r="M29" s="32">
        <v>0.25</v>
      </c>
      <c r="N29" s="29"/>
      <c r="O29" s="33">
        <v>9547200</v>
      </c>
      <c r="P29" s="31" t="s">
        <v>75</v>
      </c>
      <c r="Q29" s="10">
        <v>11</v>
      </c>
      <c r="R29" s="10">
        <v>10</v>
      </c>
      <c r="S29" s="10">
        <f t="shared" si="1"/>
        <v>142</v>
      </c>
      <c r="T29" s="11" t="s">
        <v>167</v>
      </c>
      <c r="U29" s="34" t="s">
        <v>32</v>
      </c>
      <c r="V29" s="10"/>
      <c r="W29" s="10" t="s">
        <v>147</v>
      </c>
      <c r="X29" s="35">
        <v>658756800</v>
      </c>
      <c r="Y29" s="11" t="s">
        <v>185</v>
      </c>
    </row>
    <row r="30" spans="1:25" ht="144" customHeight="1" x14ac:dyDescent="0.25">
      <c r="A30" s="10">
        <v>6</v>
      </c>
      <c r="B30" s="29" t="s">
        <v>63</v>
      </c>
      <c r="C30" s="31" t="s">
        <v>64</v>
      </c>
      <c r="D30" s="10"/>
      <c r="E30" s="11" t="s">
        <v>40</v>
      </c>
      <c r="F30" s="11" t="s">
        <v>65</v>
      </c>
      <c r="G30" s="10">
        <v>2.67</v>
      </c>
      <c r="H30" s="31">
        <v>0.15</v>
      </c>
      <c r="I30" s="10"/>
      <c r="J30" s="10"/>
      <c r="K30" s="29"/>
      <c r="L30" s="29"/>
      <c r="M30" s="32">
        <v>0.25</v>
      </c>
      <c r="N30" s="29"/>
      <c r="O30" s="33">
        <f t="shared" ref="O30" si="3">(((G30+H30)*2340000)+((G30+H30)*2340000*25%))</f>
        <v>8248500</v>
      </c>
      <c r="P30" s="31" t="s">
        <v>66</v>
      </c>
      <c r="Q30" s="10">
        <v>11</v>
      </c>
      <c r="R30" s="10">
        <v>9</v>
      </c>
      <c r="S30" s="10">
        <f t="shared" si="1"/>
        <v>141</v>
      </c>
      <c r="T30" s="11" t="s">
        <v>168</v>
      </c>
      <c r="U30" s="34" t="s">
        <v>32</v>
      </c>
      <c r="V30" s="10"/>
      <c r="W30" s="10" t="s">
        <v>147</v>
      </c>
      <c r="X30" s="35">
        <v>569146500</v>
      </c>
      <c r="Y30" s="11" t="s">
        <v>185</v>
      </c>
    </row>
    <row r="31" spans="1:25" ht="144" customHeight="1" x14ac:dyDescent="0.25">
      <c r="A31" s="10">
        <v>7</v>
      </c>
      <c r="B31" s="29" t="s">
        <v>95</v>
      </c>
      <c r="C31" s="31" t="s">
        <v>96</v>
      </c>
      <c r="D31" s="31"/>
      <c r="E31" s="11" t="s">
        <v>97</v>
      </c>
      <c r="F31" s="11" t="s">
        <v>98</v>
      </c>
      <c r="G31" s="31">
        <v>4.32</v>
      </c>
      <c r="H31" s="31"/>
      <c r="I31" s="10"/>
      <c r="J31" s="10"/>
      <c r="K31" s="29"/>
      <c r="L31" s="29"/>
      <c r="M31" s="32">
        <v>0.25</v>
      </c>
      <c r="N31" s="29"/>
      <c r="O31" s="33">
        <v>12636000</v>
      </c>
      <c r="P31" s="31" t="s">
        <v>99</v>
      </c>
      <c r="Q31" s="10">
        <v>32</v>
      </c>
      <c r="R31" s="10"/>
      <c r="S31" s="10">
        <f t="shared" si="1"/>
        <v>384</v>
      </c>
      <c r="T31" s="11" t="s">
        <v>169</v>
      </c>
      <c r="U31" s="34" t="s">
        <v>32</v>
      </c>
      <c r="V31" s="10"/>
      <c r="W31" s="10" t="s">
        <v>147</v>
      </c>
      <c r="X31" s="35">
        <v>1250964000</v>
      </c>
      <c r="Y31" s="11" t="s">
        <v>185</v>
      </c>
    </row>
    <row r="32" spans="1:25" ht="144" customHeight="1" x14ac:dyDescent="0.25">
      <c r="A32" s="10">
        <v>8</v>
      </c>
      <c r="B32" s="29" t="s">
        <v>100</v>
      </c>
      <c r="C32" s="31" t="s">
        <v>101</v>
      </c>
      <c r="D32" s="31"/>
      <c r="E32" s="11" t="s">
        <v>97</v>
      </c>
      <c r="F32" s="11" t="s">
        <v>102</v>
      </c>
      <c r="G32" s="31">
        <v>4.6500000000000004</v>
      </c>
      <c r="H32" s="31"/>
      <c r="I32" s="10"/>
      <c r="J32" s="10"/>
      <c r="K32" s="29"/>
      <c r="L32" s="29"/>
      <c r="M32" s="32">
        <v>0.25</v>
      </c>
      <c r="N32" s="29"/>
      <c r="O32" s="33">
        <v>13601250</v>
      </c>
      <c r="P32" s="31" t="s">
        <v>103</v>
      </c>
      <c r="Q32" s="10">
        <v>26</v>
      </c>
      <c r="R32" s="10">
        <v>6</v>
      </c>
      <c r="S32" s="10">
        <f t="shared" si="1"/>
        <v>318</v>
      </c>
      <c r="T32" s="11" t="s">
        <v>170</v>
      </c>
      <c r="U32" s="34" t="s">
        <v>32</v>
      </c>
      <c r="V32" s="10"/>
      <c r="W32" s="10" t="s">
        <v>147</v>
      </c>
      <c r="X32" s="35">
        <v>1234313438</v>
      </c>
      <c r="Y32" s="11" t="s">
        <v>185</v>
      </c>
    </row>
    <row r="33" spans="1:25" ht="144" customHeight="1" x14ac:dyDescent="0.25">
      <c r="A33" s="10">
        <v>9</v>
      </c>
      <c r="B33" s="29" t="s">
        <v>104</v>
      </c>
      <c r="C33" s="31" t="s">
        <v>105</v>
      </c>
      <c r="D33" s="31"/>
      <c r="E33" s="11" t="s">
        <v>106</v>
      </c>
      <c r="F33" s="11" t="s">
        <v>107</v>
      </c>
      <c r="G33" s="31">
        <v>3.66</v>
      </c>
      <c r="H33" s="31"/>
      <c r="I33" s="10"/>
      <c r="J33" s="10"/>
      <c r="K33" s="29"/>
      <c r="L33" s="29"/>
      <c r="M33" s="32">
        <v>0.25</v>
      </c>
      <c r="N33" s="29"/>
      <c r="O33" s="33">
        <f t="shared" ref="O33:O36" si="4">(((G33+H33)*2340000)+((G33+H33)*2340000*25%))</f>
        <v>10705500</v>
      </c>
      <c r="P33" s="31" t="s">
        <v>108</v>
      </c>
      <c r="Q33" s="10">
        <v>18</v>
      </c>
      <c r="R33" s="10">
        <v>9</v>
      </c>
      <c r="S33" s="10">
        <f t="shared" si="1"/>
        <v>225</v>
      </c>
      <c r="T33" s="11" t="s">
        <v>171</v>
      </c>
      <c r="U33" s="34" t="s">
        <v>32</v>
      </c>
      <c r="V33" s="10"/>
      <c r="W33" s="10" t="s">
        <v>147</v>
      </c>
      <c r="X33" s="35">
        <v>851087250</v>
      </c>
      <c r="Y33" s="11" t="s">
        <v>185</v>
      </c>
    </row>
    <row r="34" spans="1:25" ht="144" customHeight="1" x14ac:dyDescent="0.25">
      <c r="A34" s="10">
        <v>10</v>
      </c>
      <c r="B34" s="29" t="s">
        <v>109</v>
      </c>
      <c r="C34" s="31" t="s">
        <v>172</v>
      </c>
      <c r="D34" s="31"/>
      <c r="E34" s="11" t="s">
        <v>110</v>
      </c>
      <c r="F34" s="11" t="s">
        <v>111</v>
      </c>
      <c r="G34" s="31">
        <v>3.66</v>
      </c>
      <c r="H34" s="31"/>
      <c r="I34" s="10"/>
      <c r="J34" s="10"/>
      <c r="K34" s="29"/>
      <c r="L34" s="29"/>
      <c r="M34" s="32">
        <v>0.25</v>
      </c>
      <c r="N34" s="29"/>
      <c r="O34" s="33">
        <f t="shared" si="4"/>
        <v>10705500</v>
      </c>
      <c r="P34" s="31" t="s">
        <v>112</v>
      </c>
      <c r="Q34" s="10">
        <v>19</v>
      </c>
      <c r="R34" s="10">
        <v>9</v>
      </c>
      <c r="S34" s="10">
        <f t="shared" si="1"/>
        <v>237</v>
      </c>
      <c r="T34" s="11" t="s">
        <v>173</v>
      </c>
      <c r="U34" s="34" t="s">
        <v>32</v>
      </c>
      <c r="V34" s="10"/>
      <c r="W34" s="10" t="s">
        <v>147</v>
      </c>
      <c r="X34" s="35">
        <v>867145500</v>
      </c>
      <c r="Y34" s="11" t="s">
        <v>185</v>
      </c>
    </row>
    <row r="35" spans="1:25" ht="144" customHeight="1" x14ac:dyDescent="0.25">
      <c r="A35" s="10">
        <v>11</v>
      </c>
      <c r="B35" s="29" t="s">
        <v>113</v>
      </c>
      <c r="C35" s="31" t="s">
        <v>174</v>
      </c>
      <c r="D35" s="31"/>
      <c r="E35" s="11" t="s">
        <v>123</v>
      </c>
      <c r="F35" s="11" t="s">
        <v>114</v>
      </c>
      <c r="G35" s="31">
        <v>2.06</v>
      </c>
      <c r="H35" s="31">
        <v>0.15</v>
      </c>
      <c r="I35" s="10"/>
      <c r="J35" s="10"/>
      <c r="K35" s="29"/>
      <c r="L35" s="29"/>
      <c r="M35" s="32">
        <v>0.25</v>
      </c>
      <c r="N35" s="29"/>
      <c r="O35" s="33">
        <f t="shared" si="4"/>
        <v>6464250</v>
      </c>
      <c r="P35" s="31" t="s">
        <v>115</v>
      </c>
      <c r="Q35" s="10">
        <v>3</v>
      </c>
      <c r="R35" s="10">
        <v>2</v>
      </c>
      <c r="S35" s="10">
        <f t="shared" si="1"/>
        <v>38</v>
      </c>
      <c r="T35" s="11" t="s">
        <v>175</v>
      </c>
      <c r="U35" s="34" t="s">
        <v>32</v>
      </c>
      <c r="V35" s="10"/>
      <c r="W35" s="10" t="s">
        <v>147</v>
      </c>
      <c r="X35" s="35">
        <v>249843263</v>
      </c>
      <c r="Y35" s="11" t="s">
        <v>185</v>
      </c>
    </row>
    <row r="36" spans="1:25" ht="144" customHeight="1" x14ac:dyDescent="0.25">
      <c r="A36" s="10">
        <v>12</v>
      </c>
      <c r="B36" s="29" t="s">
        <v>128</v>
      </c>
      <c r="C36" s="31" t="s">
        <v>129</v>
      </c>
      <c r="D36" s="31"/>
      <c r="E36" s="11"/>
      <c r="F36" s="11" t="s">
        <v>130</v>
      </c>
      <c r="G36" s="31">
        <v>3.66</v>
      </c>
      <c r="H36" s="31"/>
      <c r="I36" s="10"/>
      <c r="J36" s="10"/>
      <c r="K36" s="29"/>
      <c r="L36" s="29"/>
      <c r="M36" s="32">
        <v>0.25</v>
      </c>
      <c r="N36" s="29"/>
      <c r="O36" s="33">
        <f t="shared" si="4"/>
        <v>10705500</v>
      </c>
      <c r="P36" s="31" t="s">
        <v>131</v>
      </c>
      <c r="Q36" s="10">
        <v>17</v>
      </c>
      <c r="R36" s="10">
        <v>10</v>
      </c>
      <c r="S36" s="10">
        <f t="shared" si="1"/>
        <v>214</v>
      </c>
      <c r="T36" s="11" t="s">
        <v>176</v>
      </c>
      <c r="U36" s="34" t="s">
        <v>32</v>
      </c>
      <c r="V36" s="10"/>
      <c r="W36" s="10" t="s">
        <v>147</v>
      </c>
      <c r="X36" s="35">
        <v>835029000</v>
      </c>
      <c r="Y36" s="11" t="s">
        <v>185</v>
      </c>
    </row>
    <row r="37" spans="1:25" ht="144" customHeight="1" x14ac:dyDescent="0.25">
      <c r="A37" s="10">
        <v>13</v>
      </c>
      <c r="B37" s="29" t="s">
        <v>132</v>
      </c>
      <c r="C37" s="31" t="s">
        <v>133</v>
      </c>
      <c r="D37" s="31"/>
      <c r="E37" s="11" t="s">
        <v>30</v>
      </c>
      <c r="F37" s="11" t="s">
        <v>134</v>
      </c>
      <c r="G37" s="31">
        <v>3.66</v>
      </c>
      <c r="H37" s="31"/>
      <c r="I37" s="10"/>
      <c r="J37" s="32">
        <v>0.19</v>
      </c>
      <c r="K37" s="29"/>
      <c r="L37" s="29"/>
      <c r="M37" s="32">
        <v>0.25</v>
      </c>
      <c r="N37" s="29"/>
      <c r="O37" s="33">
        <v>12332736</v>
      </c>
      <c r="P37" s="31" t="s">
        <v>135</v>
      </c>
      <c r="Q37" s="10">
        <v>16</v>
      </c>
      <c r="R37" s="10">
        <v>11</v>
      </c>
      <c r="S37" s="10">
        <f t="shared" si="1"/>
        <v>203</v>
      </c>
      <c r="T37" s="11" t="s">
        <v>177</v>
      </c>
      <c r="U37" s="34" t="s">
        <v>32</v>
      </c>
      <c r="V37" s="10"/>
      <c r="W37" s="10" t="s">
        <v>147</v>
      </c>
      <c r="X37" s="35">
        <v>943454304</v>
      </c>
      <c r="Y37" s="11" t="s">
        <v>185</v>
      </c>
    </row>
    <row r="38" spans="1:25" ht="144" customHeight="1" x14ac:dyDescent="0.25">
      <c r="A38" s="10">
        <v>14</v>
      </c>
      <c r="B38" s="29" t="s">
        <v>136</v>
      </c>
      <c r="C38" s="31" t="s">
        <v>137</v>
      </c>
      <c r="D38" s="31"/>
      <c r="E38" s="11"/>
      <c r="F38" s="11" t="s">
        <v>138</v>
      </c>
      <c r="G38" s="31">
        <v>2.25</v>
      </c>
      <c r="H38" s="31"/>
      <c r="I38" s="10"/>
      <c r="J38" s="10"/>
      <c r="K38" s="29"/>
      <c r="L38" s="29"/>
      <c r="M38" s="32">
        <v>0.25</v>
      </c>
      <c r="N38" s="29"/>
      <c r="O38" s="33">
        <f>(((G38+H38)*2340000)+((G38+H38)*2340000*25%))</f>
        <v>6581250</v>
      </c>
      <c r="P38" s="31" t="s">
        <v>139</v>
      </c>
      <c r="Q38" s="10">
        <v>9</v>
      </c>
      <c r="R38" s="10">
        <v>6</v>
      </c>
      <c r="S38" s="10">
        <f t="shared" si="1"/>
        <v>114</v>
      </c>
      <c r="T38" s="11" t="s">
        <v>178</v>
      </c>
      <c r="U38" s="34" t="s">
        <v>32</v>
      </c>
      <c r="V38" s="10"/>
      <c r="W38" s="10" t="s">
        <v>147</v>
      </c>
      <c r="X38" s="35">
        <v>429426563</v>
      </c>
      <c r="Y38" s="11" t="s">
        <v>185</v>
      </c>
    </row>
    <row r="39" spans="1:25" ht="26.25" customHeight="1" x14ac:dyDescent="0.25">
      <c r="A39" s="41" t="s">
        <v>162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10"/>
      <c r="V39" s="27">
        <v>12</v>
      </c>
      <c r="W39" s="27">
        <v>14</v>
      </c>
      <c r="X39" s="30">
        <f>X11+X24</f>
        <v>18664025681</v>
      </c>
      <c r="Y39" s="10"/>
    </row>
    <row r="41" spans="1:25" s="2" customFormat="1" x14ac:dyDescent="0.25">
      <c r="E41" s="12"/>
      <c r="F41" s="4"/>
      <c r="U41" s="37"/>
      <c r="V41" s="37"/>
      <c r="W41" s="37"/>
      <c r="X41" s="37"/>
      <c r="Y41" s="37"/>
    </row>
    <row r="42" spans="1:25" s="2" customFormat="1" x14ac:dyDescent="0.25">
      <c r="A42" s="44"/>
      <c r="B42" s="44"/>
      <c r="E42" s="12"/>
      <c r="F42" s="4"/>
      <c r="U42" s="45"/>
      <c r="V42" s="45"/>
      <c r="W42" s="45"/>
      <c r="X42" s="45"/>
      <c r="Y42" s="45"/>
    </row>
    <row r="43" spans="1:25" s="2" customFormat="1" x14ac:dyDescent="0.25">
      <c r="E43" s="12"/>
      <c r="F43" s="4"/>
      <c r="U43" s="47"/>
      <c r="V43" s="47"/>
      <c r="W43" s="47"/>
      <c r="X43" s="47"/>
      <c r="Y43" s="4"/>
    </row>
    <row r="44" spans="1:25" s="2" customFormat="1" x14ac:dyDescent="0.25">
      <c r="E44" s="12"/>
      <c r="F44" s="4"/>
      <c r="X44" s="6"/>
      <c r="Y44" s="4"/>
    </row>
    <row r="45" spans="1:25" s="2" customFormat="1" x14ac:dyDescent="0.25">
      <c r="E45" s="12"/>
      <c r="F45" s="4"/>
      <c r="X45" s="6"/>
      <c r="Y45" s="4"/>
    </row>
    <row r="46" spans="1:25" s="2" customFormat="1" x14ac:dyDescent="0.25">
      <c r="A46" s="44"/>
      <c r="B46" s="44"/>
      <c r="E46" s="12"/>
      <c r="F46" s="4"/>
      <c r="U46" s="44"/>
      <c r="V46" s="44"/>
      <c r="W46" s="44"/>
      <c r="X46" s="44"/>
      <c r="Y46" s="44"/>
    </row>
  </sheetData>
  <mergeCells count="26">
    <mergeCell ref="U46:Y46"/>
    <mergeCell ref="A42:B42"/>
    <mergeCell ref="A46:B46"/>
    <mergeCell ref="U42:Y42"/>
    <mergeCell ref="V8:W8"/>
    <mergeCell ref="A8:A9"/>
    <mergeCell ref="B8:B9"/>
    <mergeCell ref="E8:E9"/>
    <mergeCell ref="F8:F9"/>
    <mergeCell ref="C8:D8"/>
    <mergeCell ref="G8:N8"/>
    <mergeCell ref="O8:O9"/>
    <mergeCell ref="P8:S8"/>
    <mergeCell ref="U43:X43"/>
    <mergeCell ref="T8:T9"/>
    <mergeCell ref="U8:U9"/>
    <mergeCell ref="U41:Y41"/>
    <mergeCell ref="A1:B1"/>
    <mergeCell ref="A2:B2"/>
    <mergeCell ref="C4:W4"/>
    <mergeCell ref="I1:P1"/>
    <mergeCell ref="A39:T39"/>
    <mergeCell ref="A5:Y5"/>
    <mergeCell ref="I2:P2"/>
    <mergeCell ref="X8:X9"/>
    <mergeCell ref="Y8:Y9"/>
  </mergeCells>
  <pageMargins left="0.15748031496062992" right="0" top="0.23622047244094491" bottom="0" header="0.15748031496062992" footer="0.15748031496062992"/>
  <pageSetup paperSize="9"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HTT-NTV</vt:lpstr>
      <vt:lpstr>'HTT-NTV'!Print_Titles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cp:lastPrinted>2025-07-04T06:04:59Z</cp:lastPrinted>
  <dcterms:created xsi:type="dcterms:W3CDTF">2025-01-10T07:39:37Z</dcterms:created>
  <dcterms:modified xsi:type="dcterms:W3CDTF">2025-07-15T07:00:05Z</dcterms:modified>
</cp:coreProperties>
</file>