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activeTab="1"/>
  </bookViews>
  <sheets>
    <sheet name="PL PNV" sheetId="4" r:id="rId1"/>
    <sheet name="PL UBND" sheetId="1" r:id="rId2"/>
  </sheets>
  <definedNames>
    <definedName name="_xlnm._FilterDatabase" localSheetId="0" hidden="1">'PL PNV'!$A$8:$AA$51</definedName>
    <definedName name="_xlnm._FilterDatabase" localSheetId="1" hidden="1">'PL UBND'!$A$11:$AA$54</definedName>
    <definedName name="_xlnm.Print_Area" localSheetId="1">'PL UBND'!$A$1:$Z$62</definedName>
    <definedName name="_xlnm.Print_Titles" localSheetId="0">'PL PNV'!$6:$8</definedName>
    <definedName name="_xlnm.Print_Titles" localSheetId="1">'PL UBND'!$9:$11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8" i="4" l="1"/>
  <c r="A48" i="4"/>
  <c r="S47" i="4"/>
  <c r="A47" i="4"/>
  <c r="S46" i="4"/>
  <c r="A46" i="4"/>
  <c r="S45" i="4"/>
  <c r="A45" i="4"/>
  <c r="S44" i="4"/>
  <c r="A44" i="4"/>
  <c r="S43" i="4"/>
  <c r="A43" i="4"/>
  <c r="S42" i="4"/>
  <c r="A42" i="4"/>
  <c r="S41" i="4"/>
  <c r="A41" i="4"/>
  <c r="S40" i="4"/>
  <c r="A40" i="4"/>
  <c r="S39" i="4"/>
  <c r="A39" i="4"/>
  <c r="S38" i="4"/>
  <c r="A38" i="4"/>
  <c r="S37" i="4"/>
  <c r="A37" i="4"/>
  <c r="S36" i="4"/>
  <c r="A36" i="4"/>
  <c r="S35" i="4"/>
  <c r="A35" i="4"/>
  <c r="S34" i="4"/>
  <c r="A34" i="4"/>
  <c r="S33" i="4"/>
  <c r="A33" i="4"/>
  <c r="S32" i="4"/>
  <c r="A32" i="4"/>
  <c r="S31" i="4"/>
  <c r="A31" i="4"/>
  <c r="S30" i="4"/>
  <c r="A30" i="4"/>
  <c r="S29" i="4"/>
  <c r="A29" i="4"/>
  <c r="S28" i="4"/>
  <c r="A28" i="4"/>
  <c r="S27" i="4"/>
  <c r="A27" i="4"/>
  <c r="S26" i="4"/>
  <c r="A26" i="4"/>
  <c r="S25" i="4"/>
  <c r="A25" i="4"/>
  <c r="S24" i="4"/>
  <c r="A24" i="4"/>
  <c r="S23" i="4"/>
  <c r="A23" i="4"/>
  <c r="S22" i="4"/>
  <c r="A22" i="4"/>
  <c r="S21" i="4"/>
  <c r="A21" i="4"/>
  <c r="S20" i="4"/>
  <c r="A20" i="4"/>
  <c r="S19" i="4"/>
  <c r="A19" i="4"/>
  <c r="S18" i="4"/>
  <c r="G18" i="4"/>
  <c r="A18" i="4"/>
  <c r="S17" i="4"/>
  <c r="A17" i="4"/>
  <c r="S16" i="4"/>
  <c r="A16" i="4"/>
  <c r="S15" i="4"/>
  <c r="A15" i="4"/>
  <c r="S14" i="4"/>
  <c r="A14" i="4"/>
  <c r="S13" i="4"/>
  <c r="A13" i="4"/>
  <c r="S12" i="4"/>
  <c r="A12" i="4"/>
  <c r="S11" i="4"/>
  <c r="A11" i="4"/>
  <c r="S10" i="4"/>
  <c r="O10" i="4"/>
  <c r="A10" i="4"/>
  <c r="X9" i="4"/>
  <c r="X51" i="4" s="1"/>
  <c r="A45" i="1"/>
  <c r="S45" i="1"/>
  <c r="X12" i="1"/>
  <c r="G21" i="1" l="1"/>
  <c r="S16" i="1" l="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6" i="1"/>
  <c r="S47" i="1"/>
  <c r="S48" i="1"/>
  <c r="S49" i="1"/>
  <c r="S50" i="1"/>
  <c r="S51" i="1"/>
  <c r="S14" i="1"/>
  <c r="S15" i="1"/>
  <c r="X54"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6" i="1"/>
  <c r="A47" i="1"/>
  <c r="A48" i="1"/>
  <c r="A49" i="1"/>
  <c r="A50" i="1"/>
  <c r="A51" i="1"/>
  <c r="A14" i="1"/>
  <c r="A15" i="1"/>
  <c r="A13" i="1"/>
  <c r="S13" i="1" l="1"/>
  <c r="O13" i="1"/>
</calcChain>
</file>

<file path=xl/comments1.xml><?xml version="1.0" encoding="utf-8"?>
<comments xmlns="http://schemas.openxmlformats.org/spreadsheetml/2006/main">
  <authors>
    <author>THÀNH ĐỨC</author>
  </authors>
  <commentList>
    <comment ref="P17" authorId="0">
      <text>
        <r>
          <rPr>
            <b/>
            <sz val="9"/>
            <color indexed="81"/>
            <rFont val="Tahoma"/>
            <family val="2"/>
          </rPr>
          <t>THÀNH ĐỨC:</t>
        </r>
        <r>
          <rPr>
            <sz val="9"/>
            <color indexed="81"/>
            <rFont val="Tahoma"/>
            <family val="2"/>
          </rPr>
          <t>Chỉnh lại ngày 13/6; từ 9/1990 thành 9/1994</t>
        </r>
      </text>
    </comment>
  </commentList>
</comments>
</file>

<file path=xl/sharedStrings.xml><?xml version="1.0" encoding="utf-8"?>
<sst xmlns="http://schemas.openxmlformats.org/spreadsheetml/2006/main" count="544" uniqueCount="164">
  <si>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</si>
  <si>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</si>
  <si>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</si>
  <si>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</si>
  <si>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</si>
  <si>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</si>
  <si>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</si>
  <si>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</si>
  <si>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</si>
  <si>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</si>
  <si>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</si>
  <si>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</si>
  <si>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</si>
  <si>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</si>
  <si>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Tổng kinh phí để thực hiện chế độ
(Dự toán)</t>
  </si>
  <si>
    <t>A</t>
  </si>
  <si>
    <t>B</t>
  </si>
  <si>
    <t>ĐƠN VỊ SỰ NGHIỆP</t>
  </si>
  <si>
    <t>TỔNG CỘNG</t>
  </si>
  <si>
    <t>Người lập biểu</t>
  </si>
  <si>
    <t>BIỂU TỔNG HỢP DANH SÁCH VÀ DỰ TOÁN KINH PHÍ THỰC HIỆN CHÍNH SÁCH NGHỈ VIỆC</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</si>
  <si>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</si>
  <si>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</si>
  <si>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</si>
  <si>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</si>
  <si>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</si>
  <si>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điểm công tác có đóng BHXH</t>
  </si>
  <si>
    <t>BHXH
(năm)</t>
  </si>
  <si>
    <t>BHXH
(tháng)</t>
  </si>
  <si>
    <t>Tổng số tháng</t>
  </si>
  <si>
    <t>Thời gian công tác đóng BHXH theo sổ BHXH</t>
  </si>
  <si>
    <t>Thời điểm nghỉ việc</t>
  </si>
  <si>
    <t>PC ưu đãi theo nghề (nếu có)</t>
  </si>
  <si>
    <t>PC trách nhiệm theo nghề (nếu có)</t>
  </si>
  <si>
    <t>PC công vụ (nếu có)</t>
  </si>
  <si>
    <t>PC công tác đảng, đoàn thể chính trị - xã hội (nếu có)</t>
  </si>
  <si>
    <t>Chức vụ, chức danh chuyên môn đang đảm nhiệm/ Đơn vị công tác</t>
  </si>
  <si>
    <t>0903101069</t>
  </si>
  <si>
    <t>Nguyễn Bá Truyền</t>
  </si>
  <si>
    <t xml:space="preserve">Phó Trưởng phòng Giáo dục và Đào tạo thị xã Bình Minh </t>
  </si>
  <si>
    <t>Thạc sĩ</t>
  </si>
  <si>
    <t>x</t>
  </si>
  <si>
    <t>ỦY BAN NHÂN DÂN</t>
  </si>
  <si>
    <t xml:space="preserve">THỊ XÃ BÌNH MINH </t>
  </si>
  <si>
    <t>DO SẮP XẾP, KIỆN TOÀN TỔ CHỨC BỘ MÁY NĂM 2025 (đợt 3)</t>
  </si>
  <si>
    <t>Nguyễn Văn Dừa</t>
  </si>
  <si>
    <t>Chuyên viên Phòng Văn hóa, Khoa học và Thông tin</t>
  </si>
  <si>
    <t>Theo điểm a, Khoản 1, Điều 2 Nghị định số 178/2024//NĐ-CP được sửa đổi, bổ sung tại Nghị định số 67/2025/NĐ-CP. Do kết thúc hoạt động cấp huyện, cá nhân có đơn xin tự nguyện nghỉ hưu trước tuổi được đơn vị đồng ý.</t>
  </si>
  <si>
    <t>Nguyễn Trương Thông</t>
  </si>
  <si>
    <t>Đại học</t>
  </si>
  <si>
    <t>Nguyễn Văn Phi</t>
  </si>
  <si>
    <t>Huỳnh Thanh Tuấn</t>
  </si>
  <si>
    <t>Lê Kim Ngân</t>
  </si>
  <si>
    <t>Nguyễn Thế Dân</t>
  </si>
  <si>
    <t>Nguyễn Thị Hồng Thắm</t>
  </si>
  <si>
    <t>Cam Ngân Lượng</t>
  </si>
  <si>
    <t>Trần Văn Quờn</t>
  </si>
  <si>
    <t>Nguyễn Thị Thúy Quyên</t>
  </si>
  <si>
    <t>Ngô Minh Phúc</t>
  </si>
  <si>
    <t>Nguyễn Chí Thuận</t>
  </si>
  <si>
    <t>Nguyễn Chánh Thuấn</t>
  </si>
  <si>
    <t>Phạm Hữu Dự</t>
  </si>
  <si>
    <t>Nguyễn Hồng Quân</t>
  </si>
  <si>
    <t>Nguyễn Minh Hải</t>
  </si>
  <si>
    <t>Nguyễn Văn Quân</t>
  </si>
  <si>
    <t>Trương Thị Bế</t>
  </si>
  <si>
    <t>Nguyễn Văn Phan</t>
  </si>
  <si>
    <t>Nguyễn Văn Chẳng</t>
  </si>
  <si>
    <t>Lê Văn Dũng</t>
  </si>
  <si>
    <t>Nguyễn Chí Lập</t>
  </si>
  <si>
    <t>Phạm Thị My</t>
  </si>
  <si>
    <t>Trương Thị Sơ Ly</t>
  </si>
  <si>
    <t>Huỳnh Văn Bé Ba</t>
  </si>
  <si>
    <t>Phạm Hữu Vinh</t>
  </si>
  <si>
    <t>Lê Văn Hiến</t>
  </si>
  <si>
    <t>Nguyễn Văn Dũng</t>
  </si>
  <si>
    <t>Trần Thanh Tựu</t>
  </si>
  <si>
    <t>Trần Văn Năm</t>
  </si>
  <si>
    <t>Bùi Văn Tùng</t>
  </si>
  <si>
    <t>Nguyễn Hoàng Thu</t>
  </si>
  <si>
    <t>Trần Quang Đông</t>
  </si>
  <si>
    <t>Phan Thanh Tùng</t>
  </si>
  <si>
    <t>Huỳnh Văn Hơn</t>
  </si>
  <si>
    <t>Lâm Văn Thuận</t>
  </si>
  <si>
    <t>Thạch Thủ</t>
  </si>
  <si>
    <t>Trương Văn Thông</t>
  </si>
  <si>
    <t>Đơn vị công tác</t>
  </si>
  <si>
    <t>Phòng Giáo dục và Đào tạo</t>
  </si>
  <si>
    <t>Phòng Văn hóa, Khoa học và Thông tin</t>
  </si>
  <si>
    <t>Phó Trưởng ban Pháp chế HĐND thị xã</t>
  </si>
  <si>
    <t>VP. HĐND và UBND thị xã</t>
  </si>
  <si>
    <t xml:space="preserve">Thanh tra thị xã Bình Minh </t>
  </si>
  <si>
    <t xml:space="preserve">Phòng Giáo dục và Đào tạo </t>
  </si>
  <si>
    <t>Hội CTĐ thị xã</t>
  </si>
  <si>
    <t>Phường Đông Thuận</t>
  </si>
  <si>
    <t>Xã Mỹ Hòa</t>
  </si>
  <si>
    <t>Xã Đông Bình</t>
  </si>
  <si>
    <t>Xã Đông Thạnh</t>
  </si>
  <si>
    <t>Phường Cái Vồn</t>
  </si>
  <si>
    <t>Xã Thuận An</t>
  </si>
  <si>
    <t xml:space="preserve">Chánh Thanh tra thị xã Bình Minh </t>
  </si>
  <si>
    <t xml:space="preserve">Thanh tra viên Thanh tra thị xã Bình Minh </t>
  </si>
  <si>
    <t xml:space="preserve">Trưởng phòng Giáo dục và Đào tạo thị xã Bình Minh </t>
  </si>
  <si>
    <t>Chuyên viên Phòng Giáo dục và Đào tạo thị xã Bình Minh</t>
  </si>
  <si>
    <t xml:space="preserve">PCT. Hội Chữ thập đỏ thị xã thị xã Bình Minh </t>
  </si>
  <si>
    <t>Phó Bí thư Đảng ủy phường Đông Thuận</t>
  </si>
  <si>
    <t>Chủ tịch UBND phường Đông Thuận</t>
  </si>
  <si>
    <t>PCT. UBND phường Đông Thuận</t>
  </si>
  <si>
    <t>PCT. HĐND phường Đông Thuận</t>
  </si>
  <si>
    <t>Chủ tịch Hội CCB  phường Đông Thuận</t>
  </si>
  <si>
    <t>Công chức VP - TK phường Đông Thuận</t>
  </si>
  <si>
    <t>Công chức VH - XH phường Đông Thuận</t>
  </si>
  <si>
    <t>Công chức ĐC - XD - ĐT và MT phường Đông Thuận</t>
  </si>
  <si>
    <t>Phó Bí thư Đảng ủy xã Mỹ Hòa</t>
  </si>
  <si>
    <t>PCT. UBND xã Mỹ Hòa</t>
  </si>
  <si>
    <t>Chủ tịch Hội Nông dân xã Mỹ Hòa</t>
  </si>
  <si>
    <t>Công chức TP - HT xã Mỹ Hòa</t>
  </si>
  <si>
    <t>Công chức VH - XH  xã Mỹ Hòa</t>
  </si>
  <si>
    <t>Công chức Tài chính - Kế toán xã Mỹ Hòa</t>
  </si>
  <si>
    <t>Công chức VP - TK  xã Mỹ Hòa</t>
  </si>
  <si>
    <t>Phó Bí thư Đảng ủy xã Đông Bình</t>
  </si>
  <si>
    <t>PCT. UBND xã Đông Bình</t>
  </si>
  <si>
    <t>Công chức Tư pháp - Hộ tịch xã Đông Bình</t>
  </si>
  <si>
    <t>Phó Bí thư Đảng ủy xã Đông Thạnh</t>
  </si>
  <si>
    <t>Chủ tịch UBND xã Đông Thạnh</t>
  </si>
  <si>
    <t>Chủ tịch UBMT TQ xã Đông Thạnh</t>
  </si>
  <si>
    <t>Công chức VP - TK  xã Đông Thạnh</t>
  </si>
  <si>
    <t>Công chức VP - TK xã Đông Thạnh</t>
  </si>
  <si>
    <t>Công chức VH - XH phường Cái Vồn</t>
  </si>
  <si>
    <t>PCT. UBND xã Thuận An</t>
  </si>
  <si>
    <t>Công chức VP - TK xã Thuận An</t>
  </si>
  <si>
    <t>Công chức TP - HT xã Thuận An</t>
  </si>
  <si>
    <t>Chủ tịch Hội CCB  xã Thuận An</t>
  </si>
  <si>
    <t>00</t>
  </si>
  <si>
    <t>Công chức VH - XH  xã Thuận An</t>
  </si>
  <si>
    <t>Trung cấp</t>
  </si>
  <si>
    <t>Theo điểm g, Khoản 1, Điều 2 Nghị định số 178/2024/NĐ-CP được sửa đổi bổ sung tại Nghị định số 67/2025/NĐ-CP. Do kết thúc hoạt động cấp huyện, cá nhân có đơn xin tự nguyện được nghỉ hưu trước tuổi, được đơn vị đồng ý.</t>
  </si>
  <si>
    <t>Theo điểm b, Khoản 1, Điều 2 Nghị định số 178/2024/NĐ-CP bổ sung tại Nghị định 67/2025/NĐ-CP; Thành lập phường Đông Thành trên cơ sở hợp nhất phường Đông Thuận, xã Đông Bình, xã Đông Thạnh, xã Đông Thành. Cá nhân tự nguyện xin nghỉ hưu trước tuổi theo chính sách, chế độ tại Nghị định số 178/2024/NĐ-CP và Nghị định số 67/2025/NĐ-CP, được đơn vị đồng ý.</t>
  </si>
  <si>
    <t>Theo Nghị định số 178/2024//NĐ-CP được sửa đổi, bổ sung tại Khoản 3, Điều 1, Nghị định số 67/2025/NĐ-CP. Do kết thúc hoạt động cấp huyện, cá nhân có đơn xin tự nguyện nghỉ hưu trước tuổi được đơn vị đồng ý.</t>
  </si>
  <si>
    <t>Theo điểm b, Khoản 2, Điều 2 Nghị định số 178/2024/NĐ-CP bổ sung tại Nghị định 67/2025/NĐ-CP; Thành lập phường Đông Thành trên cơ sở hợp nhất phường Đông Thuận, xã Đông Bình, xã Đông Thạnh, xã Đông Thành. Cá nhân có đơn tự nguyện xin thôi việc được đơn vị đồng ý.</t>
  </si>
  <si>
    <t>Theo điểm b, Khoản 2, Điều 2 Nghị định số 178/2024/NĐ-CP bổ sung tại Nghị định 67/2025/NĐ-CP; Thành lập phường Cái Vồn trên cơ sở hợp nhất phường Cái Vồn và xã Mỹ Hòa. Cá nhân có đơn tự nguyện xin thôi việc được đơn vị đồng ý.</t>
  </si>
  <si>
    <t>Theo điểm b, Khoản 2, Điều 2 Nghị định số 178/2024/NĐ-CP bổ sung tại Nghị định 67/2025/NĐ-CP; Thành lập phường Bình Minh trên cơ sở hợp nhất phường Thành Phước và xã Thuận An. Cá nhân có đơn tự nguyện xin thôi việc được đơn vị đồng ý.</t>
  </si>
  <si>
    <t>Theo điểm a, Khoản 1, Điều 2 Nghị định số 178/2024//NĐ-CP được sửa đổi, bổ sung tại Nghị định số 67/2025/NĐ-CP. Do kết thúc hoạt động cấp huyện. Cá nhân có đơn tự nguyện xin thôi việc được đơn vị đồng ý.</t>
  </si>
  <si>
    <t>Theo điểm b, Khoản 1, Điều 2 Nghị định số 178/2024/NĐ-CP bổ sung tại Nghị định 67/2025/NĐ-CP; Thành lập phường  trên cơ sở hợp nhất phường Cái Vồn, xã Mỹ Hòa. Cá nhân tự nguyện xin nghỉ hưu trước tuổi theo chính sách, chế độ tại Nghị định số 178/2024/NĐ-CP và Nghị định số 67/2025/NĐ-CP, được đơn vị đồng ý.</t>
  </si>
  <si>
    <t>Theo điểm b, Khoản 1, Điều 2 Nghị định số 178/2024/NĐ-CP bổ sung tại Nghị định 67/2025/NĐ-CP; Thành lập phường Đông Thành trên cơ sở hợp nhất phường Cái Vồn, xã Mỹ Hòa. Cá nhân tự nguyện xin nghỉ hưu trước tuổi theo chính sách, chế độ tại Nghị định số 178/2024/NĐ-CP và Nghị định số 67/2025/NĐ-CP, được đơn vị đồng ý.</t>
  </si>
  <si>
    <t xml:space="preserve">TỔ CHỨC HÀNH CHÍNH, HỘI </t>
  </si>
  <si>
    <t>PHỤ LỤC SỐ 01</t>
  </si>
  <si>
    <t>KT.TRƯỞNG PHÒNG
PHÓ TRƯỞNG PHÒNG</t>
  </si>
  <si>
    <t>(Kèm theo Tờ trình số  424 /TTr- PNV, ngày 06 tháng  6 năm 2025 của Trưởng phòng Nội vụ thị xã Bình Minh)</t>
  </si>
  <si>
    <t>Công chức VP - TK phường Cái Vồn</t>
  </si>
  <si>
    <t>TỈNH VĨNH LONG</t>
  </si>
  <si>
    <t>Độc lập -Tự do - Hạnh phúc</t>
  </si>
  <si>
    <t>Theo điểm g, khoản 1, Điều 2 Nghị định số 178/2024/NĐ-CP được sửa đổi bổ sung tại Nghị định số 67/2025/NĐ-CP. Do kết thúc hoạt động cấp huyện, cá nhân có đơn xin tự nguyện được nghỉ hưu trước tuổi, được đơn vị đồng ý.</t>
  </si>
  <si>
    <t>Theo điểm a, khoản 1, Điều 2 Nghị định số 178/2024//NĐ-CP được sửa đổi, bổ sung tại Nghị định số 67/2025/NĐ-CP. Do kết thúc hoạt động cấp huyện, cá nhân có đơn xin tự nguyện nghỉ hưu trước tuổi được đơn vị đồng ý.</t>
  </si>
  <si>
    <t>Theo điểm a, khoản 1, Điều 2 Nghị định số 178/2024//NĐ-CP được sửa đổi, bổ sung tại Nghị định số 67/2025/NĐ-CP. Do kết thúc hoạt động cấp huyện. Cá nhân có đơn tự nguyện xin thôi việc được đơn vị đồng ý.</t>
  </si>
  <si>
    <t>Theo Nghị định số 178/2024//NĐ-CP được sửa đổi, bổ sung tại khoản 3, Điều 2, Nghị định số 67/2025/NĐ-CP. Do kết thúc hoạt động cấp huyện, cá nhân có đơn xin tự nguyện nghỉ hưu trước tuổi được đơn vị đồng ý.</t>
  </si>
  <si>
    <t>Theo điểm b, khoản 1, Điều 2 Nghị định số 178/2024/NĐ-CP bổ sung tại Nghị định 67/2025/NĐ-CP; Thành lập phường Đông Thành trên cơ sở hợp nhất phường Đông Thuận, xã Đông Bình, xã Đông Thạnh, xã Đông Thành. Cá nhân tự nguyện xin nghỉ hưu trước tuổi theo chính sách, chế độ tại Nghị định số 178/2024/NĐ-CP và Nghị định số 67/2025/NĐ-CP, được đơn vị đồng ý.</t>
  </si>
  <si>
    <t>Theo điểm b, khoản 2, Điều 2 Nghị định số 178/2024/NĐ-CP bổ sung tại Nghị định 67/2025/NĐ-CP; Thành lập phường Đông Thành trên cơ sở hợp nhất phường Đông Thuận, xã Đông Bình, xã Đông Thạnh, xã Đông Thành. Cá nhân có đơn tự nguyện xin thôi việc được đơn vị đồng ý.</t>
  </si>
  <si>
    <t>Theo điểm b, khoản 1, Điều 2 Nghị định số 178/2024/NĐ-CP bổ sung tại Nghị định 67/2025/NĐ-CP; Thành lập phường  trên cơ sở hợp nhất phường Cái Vồn, xã Mỹ Hòa. Cá nhân tự nguyện xin nghỉ hưu trước tuổi theo chính sách, chế độ tại Nghị định số 178/2024/NĐ-CP và Nghị định số 67/2025/NĐ-CP, được đơn vị đồng ý.</t>
  </si>
  <si>
    <t>Theo điểm b, khoản 2, Điều 2 Nghị định số 178/2024/NĐ-CP bổ sung tại Nghị định 67/2025/NĐ-CP; Thành lập phường Cái Vồn trên cơ sở hợp nhất phường Cái Vồn và xã Mỹ Hòa. Cá nhân có đơn tự nguyện xin thôi việc được đơn vị đồng ý.</t>
  </si>
  <si>
    <t>Theo điểm b, khoản 1, Điều 2 Nghị định số 178/2024/NĐ-CP bổ sung tại Nghị định 67/2025/NĐ-CP; Thành lập phường Đông Thành trên cơ sở hợp nhất phường Cái Vồn, xã Mỹ Hòa. Cá nhân tự nguyện xin nghỉ hưu trước tuổi theo chính sách, chế độ tại Nghị định số 178/2024/NĐ-CP và Nghị định số 67/2025/NĐ-CP, được đơn vị đồng ý.</t>
  </si>
  <si>
    <t>Theo điểm b, khoản 2, Điều 2 Nghị định số 178/2024/NĐ-CP bổ sung tại Nghị định 67/2025/NĐ-CP; Thành lập phường Bình Minh trên cơ sở hợp nhất phường Thành Phước và xã Thuận An. Cá nhân có đơn tự nguyện xin thôi việc được đơn vị đồng ý.</t>
  </si>
  <si>
    <t>Theo điểm b, klhoản 2, Điều 2 Nghị định số 178/2024/NĐ-CP bổ sung tại Nghị định 67/2025/NĐ-CP; Thành lập phường Bình Minh trên cơ sở hợp nhất phường Thành Phước và xã Thuận An. Cá nhân có đơn tự nguyện xin thôi việc được đơn vị đồng ý.</t>
  </si>
  <si>
    <r>
      <t xml:space="preserve">DANH SÁCH ĐỐI TƯỢNG VÀ KINH PHÍ THỰC HIỆN CHÍNH SÁCH, CHẾ ĐỘ THEO NGHỊ ĐỊNH SỐ 178/2024/NĐ-CP 
NGÀY 31/12/2024 CỦA CHÍNH PHỦ (ĐƯỢC SỬA ĐỔI, BỔ SUNG TẠI NGHỊ ĐỊNH SỐ 67/2025/NĐ-CP NGÀY 15/3/2025 CỦA CHÍNH PHỦ) 
NĂM 2025 CỦA ỦY BAN NHÂN DÂN THỊ XÃ BÌNH MINH
</t>
    </r>
    <r>
      <rPr>
        <i/>
        <sz val="14"/>
        <rFont val="Times New Roman"/>
        <family val="1"/>
      </rPr>
      <t>Kèm theo Quyết định số 1330/QĐ-UBND ngày  27/6/2025 của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</si>
</sst>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mm/yyyy"/>
    <numFmt numFmtId="166" formatCode="00"/>
    <numFmt numFmtId="167" formatCode="dd\/mm\/yyyy"/>
  </numFmts>
  <fonts count="22" x14ac:knownFonts="1">
    <font>
      <sz val="11"/>
      <color theme="1"/>
      <name val="Calibri"/>
      <family val="2"/>
      <scheme val="minor"/>
    </font>
    <font>
      <sz val="12"/>
      <name val="Times New Roman"/>
      <family val="1"/>
    </font>
    <font>
      <b/>
      <sz val="12"/>
      <name val="Times New Roman"/>
      <family val="1"/>
    </font>
    <font>
      <i/>
      <sz val="12"/>
      <name val="Times New Roman"/>
      <family val="1"/>
    </font>
    <font>
      <sz val="11"/>
      <name val="Calibri"/>
      <family val="2"/>
      <scheme val="minor"/>
    </font>
    <font>
      <sz val="11"/>
      <color theme="1"/>
      <name val="Calibri"/>
      <family val="2"/>
      <scheme val="minor"/>
    </font>
    <font>
      <b/>
      <sz val="12"/>
      <name val="Times New Roman"/>
      <family val="1"/>
      <charset val="163"/>
    </font>
    <font>
      <b/>
      <sz val="13"/>
      <name val="Times New Roman"/>
      <family val="1"/>
    </font>
    <font>
      <i/>
      <sz val="12"/>
      <name val="Times New Roman"/>
      <family val="1"/>
      <charset val="163"/>
    </font>
    <font>
      <b/>
      <sz val="11"/>
      <name val="Times New Roman"/>
      <family val="1"/>
    </font>
    <font>
      <sz val="12"/>
      <name val="Times New Roman"/>
      <family val="1"/>
      <charset val="163"/>
    </font>
    <font>
      <sz val="10"/>
      <name val="Times New Roman"/>
      <family val="1"/>
      <charset val="163"/>
    </font>
    <font>
      <sz val="14"/>
      <name val="Times New Roman"/>
      <family val="1"/>
    </font>
    <font>
      <b/>
      <sz val="14"/>
      <name val="Times New Roman"/>
      <family val="1"/>
      <charset val="163"/>
    </font>
    <font>
      <sz val="11"/>
      <name val="Times New Roman"/>
      <family val="1"/>
      <charset val="163"/>
    </font>
    <font>
      <i/>
      <sz val="11"/>
      <name val="Calibri"/>
      <family val="2"/>
      <charset val="163"/>
      <scheme val="minor"/>
    </font>
    <font>
      <b/>
      <sz val="11"/>
      <name val="Calibri"/>
      <family val="2"/>
      <charset val="163"/>
      <scheme val="minor"/>
    </font>
    <font>
      <sz val="11"/>
      <name val="Times New Roman"/>
      <family val="1"/>
    </font>
    <font>
      <sz val="9"/>
      <color indexed="81"/>
      <name val="Tahoma"/>
      <family val="2"/>
    </font>
    <font>
      <b/>
      <sz val="9"/>
      <color indexed="81"/>
      <name val="Tahoma"/>
      <family val="2"/>
    </font>
    <font>
      <b/>
      <sz val="14"/>
      <name val="Times New Roman"/>
      <family val="1"/>
    </font>
    <font>
      <i/>
      <sz val="14"/>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164" fontId="5" fillId="0" borderId="0" applyFont="0" applyFill="0" applyBorder="0" applyAlignment="0" applyProtection="0"/>
  </cellStyleXfs>
  <cellXfs count="75">
    <xf numFmtId="0" fontId="0" fillId="0" borderId="0" xfId="0"/>
    <xf numFmtId="0" fontId="1" fillId="0" borderId="0" xfId="0" applyFont="1"/>
    <xf numFmtId="0" fontId="3" fillId="0" borderId="1" xfId="0" applyFont="1" applyBorder="1" applyAlignment="1">
      <alignment horizontal="center"/>
    </xf>
    <xf numFmtId="0" fontId="1" fillId="0" borderId="1" xfId="0" applyFont="1" applyBorder="1" applyAlignment="1">
      <alignment vertical="center"/>
    </xf>
    <xf numFmtId="0" fontId="1" fillId="0" borderId="1" xfId="0" applyFont="1" applyBorder="1" applyAlignment="1">
      <alignment horizontal="center" vertical="center"/>
    </xf>
    <xf numFmtId="0" fontId="4" fillId="0" borderId="0" xfId="0" applyFont="1"/>
    <xf numFmtId="0" fontId="4" fillId="0" borderId="0" xfId="0" applyFont="1" applyAlignment="1">
      <alignment vertical="top" wrapText="1"/>
    </xf>
    <xf numFmtId="0" fontId="4" fillId="0" borderId="0" xfId="0" applyFont="1" applyAlignment="1">
      <alignment vertical="top"/>
    </xf>
    <xf numFmtId="0" fontId="1" fillId="0" borderId="0" xfId="0" applyFont="1" applyAlignment="1">
      <alignment shrinkToFit="1"/>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vertical="center"/>
    </xf>
    <xf numFmtId="3" fontId="12" fillId="0" borderId="1" xfId="0" applyNumberFormat="1" applyFont="1" applyBorder="1" applyAlignment="1">
      <alignment vertical="center"/>
    </xf>
    <xf numFmtId="165" fontId="1" fillId="0" borderId="1" xfId="0" applyNumberFormat="1" applyFont="1" applyBorder="1" applyAlignment="1">
      <alignment vertical="center"/>
    </xf>
    <xf numFmtId="14" fontId="1" fillId="0" borderId="1" xfId="0" applyNumberFormat="1" applyFont="1" applyBorder="1" applyAlignment="1">
      <alignment vertical="center"/>
    </xf>
    <xf numFmtId="3" fontId="13" fillId="0" borderId="1" xfId="0" applyNumberFormat="1" applyFont="1" applyBorder="1" applyAlignment="1">
      <alignment vertical="center" shrinkToFit="1"/>
    </xf>
    <xf numFmtId="0" fontId="4" fillId="0" borderId="0" xfId="0" applyFont="1" applyAlignment="1">
      <alignment vertical="center"/>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center" vertical="top" shrinkToFit="1"/>
    </xf>
    <xf numFmtId="0" fontId="1" fillId="0" borderId="1" xfId="0" applyFont="1" applyBorder="1" applyAlignment="1">
      <alignment horizontal="center" vertical="top" shrinkToFit="1"/>
    </xf>
    <xf numFmtId="9" fontId="1" fillId="0" borderId="1" xfId="0" applyNumberFormat="1" applyFont="1" applyBorder="1" applyAlignment="1">
      <alignment horizontal="center" vertical="top" wrapText="1"/>
    </xf>
    <xf numFmtId="3" fontId="1" fillId="0" borderId="1" xfId="0" applyNumberFormat="1" applyFont="1" applyBorder="1" applyAlignment="1">
      <alignment vertical="top" shrinkToFit="1"/>
    </xf>
    <xf numFmtId="165" fontId="1" fillId="0" borderId="1" xfId="0" applyNumberFormat="1" applyFont="1" applyBorder="1" applyAlignment="1">
      <alignment horizontal="center" vertical="top" wrapText="1"/>
    </xf>
    <xf numFmtId="164" fontId="1" fillId="0" borderId="1" xfId="1" applyFont="1" applyBorder="1" applyAlignment="1">
      <alignment horizontal="center" vertical="top" wrapText="1"/>
    </xf>
    <xf numFmtId="3" fontId="12" fillId="0" borderId="1" xfId="0" applyNumberFormat="1" applyFont="1" applyBorder="1" applyAlignment="1">
      <alignment vertical="top" shrinkToFit="1"/>
    </xf>
    <xf numFmtId="2" fontId="1" fillId="0" borderId="1" xfId="0" applyNumberFormat="1" applyFont="1" applyBorder="1" applyAlignment="1">
      <alignment horizontal="center" vertical="top" wrapText="1"/>
    </xf>
    <xf numFmtId="0" fontId="14" fillId="0" borderId="1" xfId="0" applyFont="1" applyBorder="1" applyAlignment="1">
      <alignment vertical="top" wrapText="1"/>
    </xf>
    <xf numFmtId="14" fontId="14" fillId="0" borderId="1" xfId="0" applyNumberFormat="1" applyFont="1" applyBorder="1" applyAlignment="1">
      <alignment horizontal="center" vertical="top" wrapText="1"/>
    </xf>
    <xf numFmtId="0" fontId="10" fillId="0" borderId="1" xfId="0" applyFont="1" applyBorder="1" applyAlignment="1">
      <alignment vertical="top" wrapText="1"/>
    </xf>
    <xf numFmtId="0" fontId="4" fillId="0" borderId="2" xfId="0" applyFont="1" applyBorder="1" applyAlignment="1">
      <alignment vertical="top" wrapText="1"/>
    </xf>
    <xf numFmtId="14" fontId="14" fillId="0" borderId="1" xfId="0" applyNumberFormat="1" applyFont="1" applyBorder="1" applyAlignment="1">
      <alignment vertical="top" wrapText="1"/>
    </xf>
    <xf numFmtId="0" fontId="1" fillId="0" borderId="1" xfId="0" quotePrefix="1" applyFont="1" applyBorder="1" applyAlignment="1">
      <alignment horizontal="center" vertical="top" wrapText="1"/>
    </xf>
    <xf numFmtId="9"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3" fontId="12" fillId="0" borderId="1" xfId="0" applyNumberFormat="1" applyFont="1" applyBorder="1" applyAlignment="1">
      <alignment vertical="center" shrinkToFit="1"/>
    </xf>
    <xf numFmtId="9" fontId="1" fillId="0" borderId="1" xfId="0" applyNumberFormat="1" applyFont="1" applyBorder="1" applyAlignment="1">
      <alignment vertical="center"/>
    </xf>
    <xf numFmtId="0" fontId="2" fillId="0" borderId="0" xfId="0" applyFont="1" applyAlignment="1">
      <alignment wrapText="1"/>
    </xf>
    <xf numFmtId="0" fontId="2" fillId="0" borderId="0" xfId="0" applyFont="1" applyAlignment="1">
      <alignment shrinkToFit="1"/>
    </xf>
    <xf numFmtId="0" fontId="3" fillId="0" borderId="0" xfId="0" applyFont="1" applyAlignment="1">
      <alignment wrapText="1"/>
    </xf>
    <xf numFmtId="0" fontId="3" fillId="0" borderId="0" xfId="0" applyFont="1" applyAlignment="1">
      <alignment shrinkToFit="1"/>
    </xf>
    <xf numFmtId="0" fontId="16" fillId="0" borderId="0" xfId="0" applyFont="1"/>
    <xf numFmtId="0" fontId="4" fillId="0" borderId="0" xfId="0" applyFont="1" applyAlignment="1">
      <alignment shrinkToFit="1"/>
    </xf>
    <xf numFmtId="0" fontId="17" fillId="0" borderId="1" xfId="0" applyFont="1" applyBorder="1" applyAlignment="1">
      <alignment vertical="top" wrapText="1"/>
    </xf>
    <xf numFmtId="0" fontId="10" fillId="0" borderId="1" xfId="0" applyFont="1" applyBorder="1" applyAlignment="1">
      <alignment horizontal="center" vertical="top" wrapText="1"/>
    </xf>
    <xf numFmtId="166" fontId="1" fillId="0" borderId="1" xfId="0" applyNumberFormat="1" applyFont="1" applyBorder="1" applyAlignment="1">
      <alignment horizontal="center" vertical="top" wrapText="1"/>
    </xf>
    <xf numFmtId="166" fontId="1" fillId="0" borderId="1" xfId="0" quotePrefix="1" applyNumberFormat="1" applyFont="1" applyBorder="1" applyAlignment="1">
      <alignment horizontal="center" vertical="top" wrapText="1"/>
    </xf>
    <xf numFmtId="3" fontId="4" fillId="0" borderId="0" xfId="0" applyNumberFormat="1" applyFont="1" applyAlignment="1">
      <alignment shrinkToFit="1"/>
    </xf>
    <xf numFmtId="0" fontId="2" fillId="0" borderId="0" xfId="0" applyFont="1" applyAlignment="1">
      <alignment horizontal="center"/>
    </xf>
    <xf numFmtId="0" fontId="2" fillId="0" borderId="0" xfId="0" applyFont="1" applyAlignment="1"/>
    <xf numFmtId="0" fontId="8" fillId="0" borderId="0" xfId="0" applyFont="1" applyAlignment="1"/>
    <xf numFmtId="167" fontId="1" fillId="0" borderId="1" xfId="0" applyNumberFormat="1" applyFont="1" applyBorder="1" applyAlignment="1">
      <alignment horizontal="center" vertical="top" shrinkToFit="1"/>
    </xf>
    <xf numFmtId="167" fontId="14" fillId="0" borderId="1" xfId="0" applyNumberFormat="1" applyFont="1" applyBorder="1" applyAlignment="1">
      <alignment horizontal="center" vertical="top"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17" fillId="0" borderId="1" xfId="0" applyFont="1"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2" fillId="0" borderId="1" xfId="0" applyFont="1" applyBorder="1" applyAlignment="1">
      <alignment horizontal="center" vertical="center"/>
    </xf>
    <xf numFmtId="0" fontId="8" fillId="0" borderId="0" xfId="0" applyFont="1" applyAlignment="1">
      <alignment horizont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applyAlignment="1">
      <alignment horizontal="center" wrapText="1"/>
    </xf>
    <xf numFmtId="0" fontId="4" fillId="0" borderId="0" xfId="0" applyFont="1" applyAlignment="1">
      <alignment horizontal="center"/>
    </xf>
    <xf numFmtId="0" fontId="13" fillId="0" borderId="0" xfId="0" applyFont="1" applyAlignment="1">
      <alignment horizontal="center"/>
    </xf>
    <xf numFmtId="0" fontId="2" fillId="0" borderId="0" xfId="0" applyFont="1" applyAlignment="1">
      <alignment horizontal="center"/>
    </xf>
    <xf numFmtId="0" fontId="15" fillId="0" borderId="0" xfId="0" quotePrefix="1"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20"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354806</xdr:colOff>
      <xdr:row>2</xdr:row>
      <xdr:rowOff>45243</xdr:rowOff>
    </xdr:from>
    <xdr:to>
      <xdr:col>2</xdr:col>
      <xdr:colOff>661987</xdr:colOff>
      <xdr:row>2</xdr:row>
      <xdr:rowOff>45243</xdr:rowOff>
    </xdr:to>
    <xdr:cxnSp macro="">
      <xdr:nvCxnSpPr>
        <xdr:cNvPr id="3" name="Straight Connector 2">
          <a:extLst>
            <a:ext uri="{FF2B5EF4-FFF2-40B4-BE49-F238E27FC236}">
              <a16:creationId xmlns:a16="http://schemas.microsoft.com/office/drawing/2014/main" xmlns="" id="{0E8150C7-8934-4C51-97A0-43715EF4D3FA}"/>
            </a:ext>
          </a:extLst>
        </xdr:cNvPr>
        <xdr:cNvCxnSpPr/>
      </xdr:nvCxnSpPr>
      <xdr:spPr>
        <a:xfrm>
          <a:off x="1278731" y="454818"/>
          <a:ext cx="30718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133350</xdr:colOff>
      <xdr:row>2</xdr:row>
      <xdr:rowOff>19050</xdr:rowOff>
    </xdr:from>
    <xdr:to>
      <xdr:col>16</xdr:col>
      <xdr:colOff>314325</xdr:colOff>
      <xdr:row>2</xdr:row>
      <xdr:rowOff>19050</xdr:rowOff>
    </xdr:to>
    <xdr:cxnSp macro="">
      <xdr:nvCxnSpPr>
        <xdr:cNvPr id="4" name="Straight Connector 3">
          <a:extLst>
            <a:ext uri="{FF2B5EF4-FFF2-40B4-BE49-F238E27FC236}">
              <a16:creationId xmlns:a16="http://schemas.microsoft.com/office/drawing/2014/main" xmlns="" id="{5C83BA26-FD14-ED34-3D15-0B69B99CFF06}"/>
            </a:ext>
          </a:extLst>
        </xdr:cNvPr>
        <xdr:cNvCxnSpPr/>
      </xdr:nvCxnSpPr>
      <xdr:spPr>
        <a:xfrm>
          <a:off x="6457950" y="428625"/>
          <a:ext cx="1885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161925</xdr:colOff>
      <xdr:row>5</xdr:row>
      <xdr:rowOff>0</xdr:rowOff>
    </xdr:from>
    <xdr:to>
      <xdr:col>2</xdr:col>
      <xdr:colOff>104775</xdr:colOff>
      <xdr:row>5</xdr:row>
      <xdr:rowOff>0</xdr:rowOff>
    </xdr:to>
    <xdr:cxnSp macro="">
      <xdr:nvCxnSpPr>
        <xdr:cNvPr id="9" name="Straight Connector 8"/>
        <xdr:cNvCxnSpPr/>
      </xdr:nvCxnSpPr>
      <xdr:spPr>
        <a:xfrm>
          <a:off x="428625" y="400050"/>
          <a:ext cx="5429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5</xdr:row>
      <xdr:rowOff>19050</xdr:rowOff>
    </xdr:from>
    <xdr:to>
      <xdr:col>15</xdr:col>
      <xdr:colOff>638175</xdr:colOff>
      <xdr:row>5</xdr:row>
      <xdr:rowOff>19050</xdr:rowOff>
    </xdr:to>
    <xdr:cxnSp macro="">
      <xdr:nvCxnSpPr>
        <xdr:cNvPr id="11" name="Straight Connector 10"/>
        <xdr:cNvCxnSpPr/>
      </xdr:nvCxnSpPr>
      <xdr:spPr>
        <a:xfrm>
          <a:off x="6438900" y="419100"/>
          <a:ext cx="16859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209550</xdr:colOff>
      <xdr:row>7</xdr:row>
      <xdr:rowOff>0</xdr:rowOff>
    </xdr:from>
    <xdr:to>
      <xdr:col>16</xdr:col>
      <xdr:colOff>276225</xdr:colOff>
      <xdr:row>7</xdr:row>
      <xdr:rowOff>0</xdr:rowOff>
    </xdr:to>
    <xdr:cxnSp macro="">
      <xdr:nvCxnSpPr>
        <xdr:cNvPr id="13" name="Straight Connector 12"/>
        <xdr:cNvCxnSpPr/>
      </xdr:nvCxnSpPr>
      <xdr:spPr>
        <a:xfrm>
          <a:off x="6124575" y="1638300"/>
          <a:ext cx="21812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view="pageBreakPreview" topLeftCell="A3" zoomScaleNormal="100" zoomScaleSheetLayoutView="100" workbookViewId="0">
      <selection activeCell="S10" sqref="S10"/>
    </sheetView>
  </sheetViews>
  <sheetFormatPr defaultRowHeight="15" x14ac:dyDescent="0.25"/>
  <cols>
    <col min="1" max="1" width="4.140625" style="5" customWidth="1"/>
    <col min="2" max="2" width="9" style="5" customWidth="1"/>
    <col min="3" max="3" width="10.5703125" style="5" customWidth="1"/>
    <col min="4" max="4" width="10.140625" style="5" customWidth="1"/>
    <col min="5" max="5" width="6.140625" style="5" customWidth="1"/>
    <col min="6" max="6" width="9.28515625" style="5" customWidth="1"/>
    <col min="7" max="7" width="6" style="5" customWidth="1"/>
    <col min="8" max="8" width="5.140625" style="5" bestFit="1" customWidth="1"/>
    <col min="9" max="11" width="7" style="5" customWidth="1"/>
    <col min="12" max="12" width="7.42578125" style="5" customWidth="1"/>
    <col min="13" max="13" width="6.140625" style="5" customWidth="1"/>
    <col min="14" max="14" width="8.28515625" style="5" customWidth="1"/>
    <col min="15" max="15" width="10.28515625" style="5" customWidth="1"/>
    <col min="16" max="16" width="8.140625" style="5" customWidth="1"/>
    <col min="17" max="17" width="6.42578125" style="5" customWidth="1"/>
    <col min="18" max="18" width="6.28515625" style="5" customWidth="1"/>
    <col min="19" max="19" width="6.5703125" style="5" customWidth="1"/>
    <col min="20" max="20" width="7.28515625" style="5" customWidth="1"/>
    <col min="21" max="21" width="11" style="5" customWidth="1"/>
    <col min="22" max="22" width="5" style="5" bestFit="1" customWidth="1"/>
    <col min="23" max="23" width="5.42578125" style="5" customWidth="1"/>
    <col min="24" max="24" width="14.42578125" style="44" customWidth="1"/>
    <col min="25" max="25" width="15.140625" style="5" customWidth="1"/>
    <col min="26" max="26" width="0" style="6" hidden="1" customWidth="1"/>
    <col min="27" max="27" width="0" style="7" hidden="1" customWidth="1"/>
    <col min="28" max="16384" width="9.140625" style="5"/>
  </cols>
  <sheetData>
    <row r="1" spans="1:27" ht="18.75" x14ac:dyDescent="0.3">
      <c r="A1" s="67" t="s">
        <v>146</v>
      </c>
      <c r="B1" s="67"/>
      <c r="C1" s="67"/>
      <c r="D1" s="67"/>
      <c r="E1" s="67"/>
      <c r="F1" s="67"/>
      <c r="G1" s="67"/>
      <c r="H1" s="67"/>
      <c r="I1" s="67"/>
      <c r="J1" s="67"/>
      <c r="K1" s="67"/>
      <c r="L1" s="67"/>
      <c r="M1" s="67"/>
      <c r="N1" s="67"/>
      <c r="O1" s="67"/>
      <c r="P1" s="67"/>
      <c r="Q1" s="67"/>
      <c r="R1" s="67"/>
      <c r="S1" s="67"/>
      <c r="T1" s="67"/>
      <c r="U1" s="67"/>
      <c r="V1" s="67"/>
      <c r="W1" s="67"/>
      <c r="X1" s="67"/>
      <c r="Y1" s="67"/>
    </row>
    <row r="2" spans="1:27" ht="15.75" x14ac:dyDescent="0.25">
      <c r="A2" s="1"/>
      <c r="B2" s="68" t="s">
        <v>20</v>
      </c>
      <c r="C2" s="68"/>
      <c r="D2" s="68"/>
      <c r="E2" s="68"/>
      <c r="F2" s="68"/>
      <c r="G2" s="68"/>
      <c r="H2" s="68"/>
      <c r="I2" s="68"/>
      <c r="J2" s="68"/>
      <c r="K2" s="68"/>
      <c r="L2" s="68"/>
      <c r="M2" s="68"/>
      <c r="N2" s="68"/>
      <c r="O2" s="68"/>
      <c r="P2" s="68"/>
      <c r="Q2" s="68"/>
      <c r="R2" s="68"/>
      <c r="S2" s="68"/>
      <c r="T2" s="68"/>
      <c r="U2" s="68"/>
      <c r="V2" s="68"/>
      <c r="W2" s="68"/>
      <c r="X2" s="68"/>
      <c r="Y2" s="68"/>
    </row>
    <row r="3" spans="1:27" ht="15.75" x14ac:dyDescent="0.25">
      <c r="A3" s="1"/>
      <c r="B3" s="68" t="s">
        <v>44</v>
      </c>
      <c r="C3" s="68"/>
      <c r="D3" s="68"/>
      <c r="E3" s="68"/>
      <c r="F3" s="68"/>
      <c r="G3" s="68"/>
      <c r="H3" s="68"/>
      <c r="I3" s="68"/>
      <c r="J3" s="68"/>
      <c r="K3" s="68"/>
      <c r="L3" s="68"/>
      <c r="M3" s="68"/>
      <c r="N3" s="68"/>
      <c r="O3" s="68"/>
      <c r="P3" s="68"/>
      <c r="Q3" s="68"/>
      <c r="R3" s="68"/>
      <c r="S3" s="68"/>
      <c r="T3" s="68"/>
      <c r="U3" s="68"/>
      <c r="V3" s="68"/>
      <c r="W3" s="68"/>
      <c r="X3" s="68"/>
      <c r="Y3" s="68"/>
    </row>
    <row r="4" spans="1:27" ht="15.75" x14ac:dyDescent="0.25">
      <c r="A4" s="1"/>
      <c r="B4" s="62" t="s">
        <v>148</v>
      </c>
      <c r="C4" s="62"/>
      <c r="D4" s="62"/>
      <c r="E4" s="62"/>
      <c r="F4" s="62"/>
      <c r="G4" s="62"/>
      <c r="H4" s="62"/>
      <c r="I4" s="62"/>
      <c r="J4" s="62"/>
      <c r="K4" s="62"/>
      <c r="L4" s="62"/>
      <c r="M4" s="62"/>
      <c r="N4" s="62"/>
      <c r="O4" s="62"/>
      <c r="P4" s="62"/>
      <c r="Q4" s="62"/>
      <c r="R4" s="62"/>
      <c r="S4" s="62"/>
      <c r="T4" s="62"/>
      <c r="U4" s="62"/>
      <c r="V4" s="62"/>
      <c r="W4" s="62"/>
      <c r="X4" s="62"/>
      <c r="Y4" s="62"/>
    </row>
    <row r="5" spans="1:27" ht="15.75" x14ac:dyDescent="0.25">
      <c r="A5" s="1"/>
      <c r="B5" s="1"/>
      <c r="C5" s="1"/>
      <c r="D5" s="1"/>
      <c r="E5" s="1"/>
      <c r="F5" s="1"/>
      <c r="G5" s="1"/>
      <c r="H5" s="1"/>
      <c r="I5" s="1"/>
      <c r="J5" s="1"/>
      <c r="K5" s="1"/>
      <c r="L5" s="1"/>
      <c r="M5" s="1"/>
      <c r="N5" s="1"/>
      <c r="O5" s="1"/>
      <c r="P5" s="1"/>
      <c r="Q5" s="1"/>
      <c r="R5" s="1"/>
      <c r="S5" s="1"/>
      <c r="T5" s="1"/>
      <c r="U5" s="1"/>
      <c r="V5" s="1"/>
      <c r="W5" s="1"/>
      <c r="X5" s="8"/>
      <c r="Y5" s="1"/>
    </row>
    <row r="6" spans="1:27" ht="72" customHeight="1" x14ac:dyDescent="0.25">
      <c r="A6" s="61" t="s">
        <v>0</v>
      </c>
      <c r="B6" s="63" t="s">
        <v>1</v>
      </c>
      <c r="C6" s="63" t="s">
        <v>9</v>
      </c>
      <c r="D6" s="63"/>
      <c r="E6" s="63" t="s">
        <v>12</v>
      </c>
      <c r="F6" s="63" t="s">
        <v>36</v>
      </c>
      <c r="G6" s="63" t="s">
        <v>24</v>
      </c>
      <c r="H6" s="63"/>
      <c r="I6" s="63"/>
      <c r="J6" s="63"/>
      <c r="K6" s="63"/>
      <c r="L6" s="63"/>
      <c r="M6" s="63"/>
      <c r="N6" s="63"/>
      <c r="O6" s="64" t="s">
        <v>25</v>
      </c>
      <c r="P6" s="63" t="s">
        <v>30</v>
      </c>
      <c r="Q6" s="63"/>
      <c r="R6" s="63"/>
      <c r="S6" s="63"/>
      <c r="T6" s="63" t="s">
        <v>2</v>
      </c>
      <c r="U6" s="63" t="s">
        <v>31</v>
      </c>
      <c r="V6" s="63" t="s">
        <v>3</v>
      </c>
      <c r="W6" s="63"/>
      <c r="X6" s="63" t="s">
        <v>14</v>
      </c>
      <c r="Y6" s="63" t="s">
        <v>6</v>
      </c>
      <c r="Z6" s="60" t="s">
        <v>86</v>
      </c>
    </row>
    <row r="7" spans="1:27" ht="98.25" customHeight="1" x14ac:dyDescent="0.25">
      <c r="A7" s="61"/>
      <c r="B7" s="63"/>
      <c r="C7" s="10" t="s">
        <v>10</v>
      </c>
      <c r="D7" s="10" t="s">
        <v>11</v>
      </c>
      <c r="E7" s="63"/>
      <c r="F7" s="63"/>
      <c r="G7" s="11" t="s">
        <v>13</v>
      </c>
      <c r="H7" s="11" t="s">
        <v>21</v>
      </c>
      <c r="I7" s="11" t="s">
        <v>23</v>
      </c>
      <c r="J7" s="11" t="s">
        <v>22</v>
      </c>
      <c r="K7" s="11" t="s">
        <v>32</v>
      </c>
      <c r="L7" s="11" t="s">
        <v>33</v>
      </c>
      <c r="M7" s="11" t="s">
        <v>34</v>
      </c>
      <c r="N7" s="11" t="s">
        <v>35</v>
      </c>
      <c r="O7" s="64"/>
      <c r="P7" s="11" t="s">
        <v>26</v>
      </c>
      <c r="Q7" s="11" t="s">
        <v>27</v>
      </c>
      <c r="R7" s="11" t="s">
        <v>28</v>
      </c>
      <c r="S7" s="11" t="s">
        <v>29</v>
      </c>
      <c r="T7" s="63"/>
      <c r="U7" s="63"/>
      <c r="V7" s="11" t="s">
        <v>4</v>
      </c>
      <c r="W7" s="11" t="s">
        <v>5</v>
      </c>
      <c r="X7" s="63"/>
      <c r="Y7" s="63"/>
      <c r="Z7" s="60"/>
    </row>
    <row r="8" spans="1:27" ht="15.75" x14ac:dyDescent="0.25">
      <c r="A8" s="2">
        <v>1</v>
      </c>
      <c r="B8" s="2">
        <v>2</v>
      </c>
      <c r="C8" s="2">
        <v>3</v>
      </c>
      <c r="D8" s="2">
        <v>4</v>
      </c>
      <c r="E8" s="2">
        <v>5</v>
      </c>
      <c r="F8" s="2">
        <v>6</v>
      </c>
      <c r="G8" s="2">
        <v>7</v>
      </c>
      <c r="H8" s="2">
        <v>8</v>
      </c>
      <c r="I8" s="2">
        <v>9</v>
      </c>
      <c r="J8" s="2">
        <v>10</v>
      </c>
      <c r="K8" s="2">
        <v>11</v>
      </c>
      <c r="L8" s="2">
        <v>12</v>
      </c>
      <c r="M8" s="2">
        <v>13</v>
      </c>
      <c r="N8" s="2">
        <v>14</v>
      </c>
      <c r="O8" s="2">
        <v>15</v>
      </c>
      <c r="P8" s="2">
        <v>16</v>
      </c>
      <c r="Q8" s="2">
        <v>17</v>
      </c>
      <c r="R8" s="2">
        <v>18</v>
      </c>
      <c r="S8" s="2">
        <v>19</v>
      </c>
      <c r="T8" s="2">
        <v>20</v>
      </c>
      <c r="U8" s="2">
        <v>21</v>
      </c>
      <c r="V8" s="2">
        <v>22</v>
      </c>
      <c r="W8" s="2">
        <v>23</v>
      </c>
      <c r="X8" s="2">
        <v>24</v>
      </c>
      <c r="Y8" s="2">
        <v>25</v>
      </c>
    </row>
    <row r="9" spans="1:27" s="17" customFormat="1" ht="18.75" x14ac:dyDescent="0.25">
      <c r="A9" s="9" t="s">
        <v>15</v>
      </c>
      <c r="B9" s="12" t="s">
        <v>145</v>
      </c>
      <c r="C9" s="3"/>
      <c r="D9" s="3"/>
      <c r="E9" s="3"/>
      <c r="F9" s="3"/>
      <c r="G9" s="3"/>
      <c r="H9" s="3"/>
      <c r="I9" s="3"/>
      <c r="J9" s="3"/>
      <c r="K9" s="3"/>
      <c r="L9" s="3"/>
      <c r="M9" s="3"/>
      <c r="N9" s="3"/>
      <c r="O9" s="13"/>
      <c r="P9" s="14"/>
      <c r="Q9" s="3"/>
      <c r="R9" s="3"/>
      <c r="S9" s="3"/>
      <c r="T9" s="3"/>
      <c r="U9" s="15"/>
      <c r="V9" s="3"/>
      <c r="W9" s="3"/>
      <c r="X9" s="16">
        <f>SUM(X10:X48)</f>
        <v>37713102111</v>
      </c>
      <c r="Y9" s="3"/>
      <c r="Z9" s="6"/>
      <c r="AA9" s="7"/>
    </row>
    <row r="10" spans="1:27" ht="240" x14ac:dyDescent="0.25">
      <c r="A10" s="18">
        <f>SUBTOTAL(3,$B$10:B10)</f>
        <v>1</v>
      </c>
      <c r="B10" s="19" t="s">
        <v>38</v>
      </c>
      <c r="C10" s="20">
        <v>23988</v>
      </c>
      <c r="D10" s="21"/>
      <c r="E10" s="18" t="s">
        <v>40</v>
      </c>
      <c r="F10" s="18" t="s">
        <v>39</v>
      </c>
      <c r="G10" s="18">
        <v>5.42</v>
      </c>
      <c r="H10" s="18">
        <v>0.2</v>
      </c>
      <c r="I10" s="22"/>
      <c r="J10" s="18"/>
      <c r="K10" s="18"/>
      <c r="L10" s="18"/>
      <c r="M10" s="22">
        <v>0.25</v>
      </c>
      <c r="N10" s="18"/>
      <c r="O10" s="23">
        <f>SUM(G10+H10)*1.25*2340</f>
        <v>16438.5</v>
      </c>
      <c r="P10" s="24">
        <v>34700</v>
      </c>
      <c r="Q10" s="18">
        <v>30</v>
      </c>
      <c r="R10" s="18">
        <v>6</v>
      </c>
      <c r="S10" s="18">
        <f t="shared" ref="S10:S48" si="0">(Q10*12)+R10</f>
        <v>366</v>
      </c>
      <c r="T10" s="25">
        <v>59.09</v>
      </c>
      <c r="U10" s="20">
        <v>45839</v>
      </c>
      <c r="V10" s="18" t="s">
        <v>41</v>
      </c>
      <c r="W10" s="18"/>
      <c r="X10" s="26">
        <v>789048000</v>
      </c>
      <c r="Y10" s="45" t="s">
        <v>136</v>
      </c>
      <c r="Z10" s="6" t="s">
        <v>87</v>
      </c>
    </row>
    <row r="11" spans="1:27" ht="225" x14ac:dyDescent="0.25">
      <c r="A11" s="18">
        <f>SUBTOTAL(3,$B$10:B11)</f>
        <v>2</v>
      </c>
      <c r="B11" s="19" t="s">
        <v>45</v>
      </c>
      <c r="C11" s="20">
        <v>24938</v>
      </c>
      <c r="D11" s="21"/>
      <c r="E11" s="18" t="s">
        <v>49</v>
      </c>
      <c r="F11" s="18" t="s">
        <v>46</v>
      </c>
      <c r="G11" s="18">
        <v>4.9800000000000004</v>
      </c>
      <c r="H11" s="18"/>
      <c r="I11" s="22">
        <v>0.09</v>
      </c>
      <c r="J11" s="18"/>
      <c r="K11" s="18"/>
      <c r="L11" s="18"/>
      <c r="M11" s="22">
        <v>0.25</v>
      </c>
      <c r="N11" s="18"/>
      <c r="O11" s="23">
        <v>15877</v>
      </c>
      <c r="P11" s="24">
        <v>33147</v>
      </c>
      <c r="Q11" s="18">
        <v>37</v>
      </c>
      <c r="R11" s="18">
        <v>9</v>
      </c>
      <c r="S11" s="18">
        <f t="shared" si="0"/>
        <v>453</v>
      </c>
      <c r="T11" s="27">
        <v>57.02</v>
      </c>
      <c r="U11" s="20">
        <v>45839</v>
      </c>
      <c r="V11" s="18" t="s">
        <v>41</v>
      </c>
      <c r="W11" s="18"/>
      <c r="X11" s="26">
        <v>1524238560</v>
      </c>
      <c r="Y11" s="45" t="s">
        <v>47</v>
      </c>
      <c r="Z11" s="6" t="s">
        <v>88</v>
      </c>
    </row>
    <row r="12" spans="1:27" ht="225" x14ac:dyDescent="0.25">
      <c r="A12" s="18">
        <f>SUBTOTAL(3,$B$10:B12)</f>
        <v>3</v>
      </c>
      <c r="B12" s="19" t="s">
        <v>48</v>
      </c>
      <c r="C12" s="20">
        <v>24761</v>
      </c>
      <c r="D12" s="21"/>
      <c r="E12" s="18" t="s">
        <v>49</v>
      </c>
      <c r="F12" s="18" t="s">
        <v>46</v>
      </c>
      <c r="G12" s="18">
        <v>4.6500000000000004</v>
      </c>
      <c r="H12" s="18"/>
      <c r="I12" s="22"/>
      <c r="J12" s="18"/>
      <c r="K12" s="18"/>
      <c r="L12" s="18"/>
      <c r="M12" s="22">
        <v>0.25</v>
      </c>
      <c r="N12" s="18"/>
      <c r="O12" s="23">
        <v>13601</v>
      </c>
      <c r="P12" s="24">
        <v>35217</v>
      </c>
      <c r="Q12" s="18">
        <v>29</v>
      </c>
      <c r="R12" s="18">
        <v>1</v>
      </c>
      <c r="S12" s="18">
        <f t="shared" si="0"/>
        <v>349</v>
      </c>
      <c r="T12" s="18">
        <v>57.08</v>
      </c>
      <c r="U12" s="20">
        <v>45839</v>
      </c>
      <c r="V12" s="18" t="s">
        <v>41</v>
      </c>
      <c r="W12" s="18"/>
      <c r="X12" s="26">
        <v>1132304063</v>
      </c>
      <c r="Y12" s="45" t="s">
        <v>47</v>
      </c>
      <c r="Z12" s="6" t="s">
        <v>88</v>
      </c>
    </row>
    <row r="13" spans="1:27" ht="240" x14ac:dyDescent="0.25">
      <c r="A13" s="18">
        <f>SUBTOTAL(3,$B$10:B13)</f>
        <v>4</v>
      </c>
      <c r="B13" s="28" t="s">
        <v>50</v>
      </c>
      <c r="C13" s="29">
        <v>25486</v>
      </c>
      <c r="D13" s="28"/>
      <c r="E13" s="18" t="s">
        <v>49</v>
      </c>
      <c r="F13" s="30" t="s">
        <v>89</v>
      </c>
      <c r="G13" s="18">
        <v>3.99</v>
      </c>
      <c r="H13" s="18">
        <v>0.2</v>
      </c>
      <c r="I13" s="22"/>
      <c r="J13" s="18"/>
      <c r="K13" s="18"/>
      <c r="L13" s="18"/>
      <c r="M13" s="22">
        <v>0.25</v>
      </c>
      <c r="N13" s="18"/>
      <c r="O13" s="23">
        <v>12256</v>
      </c>
      <c r="P13" s="24">
        <v>36526</v>
      </c>
      <c r="Q13" s="18">
        <v>25</v>
      </c>
      <c r="R13" s="18">
        <v>6</v>
      </c>
      <c r="S13" s="18">
        <f t="shared" si="0"/>
        <v>306</v>
      </c>
      <c r="T13" s="18">
        <v>55.08</v>
      </c>
      <c r="U13" s="20">
        <v>45839</v>
      </c>
      <c r="V13" s="18" t="s">
        <v>41</v>
      </c>
      <c r="W13" s="18"/>
      <c r="X13" s="26">
        <v>1075442063</v>
      </c>
      <c r="Y13" s="45" t="s">
        <v>136</v>
      </c>
      <c r="Z13" s="31" t="s">
        <v>90</v>
      </c>
    </row>
    <row r="14" spans="1:27" ht="240" x14ac:dyDescent="0.25">
      <c r="A14" s="18">
        <f>SUBTOTAL(3,$B$10:B14)</f>
        <v>5</v>
      </c>
      <c r="B14" s="28" t="s">
        <v>51</v>
      </c>
      <c r="C14" s="29">
        <v>25490</v>
      </c>
      <c r="D14" s="28"/>
      <c r="E14" s="18" t="s">
        <v>49</v>
      </c>
      <c r="F14" s="46" t="s">
        <v>100</v>
      </c>
      <c r="G14" s="18">
        <v>4.32</v>
      </c>
      <c r="H14" s="18">
        <v>0.3</v>
      </c>
      <c r="I14" s="22"/>
      <c r="J14" s="22">
        <v>0.08</v>
      </c>
      <c r="K14" s="22">
        <v>0.25</v>
      </c>
      <c r="L14" s="18"/>
      <c r="M14" s="22">
        <v>0.25</v>
      </c>
      <c r="N14" s="18"/>
      <c r="O14" s="23">
        <v>17081</v>
      </c>
      <c r="P14" s="24">
        <v>33117</v>
      </c>
      <c r="Q14" s="18">
        <v>30</v>
      </c>
      <c r="R14" s="18">
        <v>10</v>
      </c>
      <c r="S14" s="18">
        <f t="shared" si="0"/>
        <v>370</v>
      </c>
      <c r="T14" s="18">
        <v>55.08</v>
      </c>
      <c r="U14" s="20">
        <v>45839</v>
      </c>
      <c r="V14" s="18" t="s">
        <v>41</v>
      </c>
      <c r="W14" s="18"/>
      <c r="X14" s="26">
        <v>1846892818</v>
      </c>
      <c r="Y14" s="45" t="s">
        <v>136</v>
      </c>
      <c r="Z14" s="31" t="s">
        <v>91</v>
      </c>
    </row>
    <row r="15" spans="1:27" s="7" customFormat="1" ht="225" x14ac:dyDescent="0.25">
      <c r="A15" s="18">
        <f>SUBTOTAL(3,$B$10:B15)</f>
        <v>6</v>
      </c>
      <c r="B15" s="28" t="s">
        <v>52</v>
      </c>
      <c r="C15" s="29">
        <v>25574</v>
      </c>
      <c r="D15" s="28"/>
      <c r="E15" s="18" t="s">
        <v>49</v>
      </c>
      <c r="F15" s="46" t="s">
        <v>101</v>
      </c>
      <c r="G15" s="18">
        <v>4.6500000000000004</v>
      </c>
      <c r="H15" s="18"/>
      <c r="I15" s="22"/>
      <c r="J15" s="22">
        <v>0.16</v>
      </c>
      <c r="K15" s="22">
        <v>0.25</v>
      </c>
      <c r="L15" s="18"/>
      <c r="M15" s="22">
        <v>0.25</v>
      </c>
      <c r="N15" s="18"/>
      <c r="O15" s="23">
        <v>18062</v>
      </c>
      <c r="P15" s="24">
        <v>35855</v>
      </c>
      <c r="Q15" s="18">
        <v>27</v>
      </c>
      <c r="R15" s="18">
        <v>4</v>
      </c>
      <c r="S15" s="18">
        <f t="shared" si="0"/>
        <v>328</v>
      </c>
      <c r="T15" s="18">
        <v>55.05</v>
      </c>
      <c r="U15" s="20">
        <v>45839</v>
      </c>
      <c r="V15" s="18" t="s">
        <v>41</v>
      </c>
      <c r="W15" s="18"/>
      <c r="X15" s="26">
        <v>1603043325</v>
      </c>
      <c r="Y15" s="45" t="s">
        <v>47</v>
      </c>
      <c r="Z15" s="31" t="s">
        <v>91</v>
      </c>
    </row>
    <row r="16" spans="1:27" s="7" customFormat="1" ht="240" x14ac:dyDescent="0.25">
      <c r="A16" s="18">
        <f>SUBTOTAL(3,$B$10:B16)</f>
        <v>7</v>
      </c>
      <c r="B16" s="28" t="s">
        <v>53</v>
      </c>
      <c r="C16" s="29">
        <v>24893</v>
      </c>
      <c r="D16" s="28"/>
      <c r="E16" s="18" t="s">
        <v>49</v>
      </c>
      <c r="F16" s="46" t="s">
        <v>102</v>
      </c>
      <c r="G16" s="18">
        <v>4.9800000000000004</v>
      </c>
      <c r="H16" s="18">
        <v>0.3</v>
      </c>
      <c r="I16" s="22">
        <v>0.11</v>
      </c>
      <c r="J16" s="18"/>
      <c r="K16" s="18"/>
      <c r="L16" s="18"/>
      <c r="M16" s="22">
        <v>0.25</v>
      </c>
      <c r="N16" s="18"/>
      <c r="O16" s="23">
        <v>17046</v>
      </c>
      <c r="P16" s="24">
        <v>32387</v>
      </c>
      <c r="Q16" s="18">
        <v>36</v>
      </c>
      <c r="R16" s="18">
        <v>10</v>
      </c>
      <c r="S16" s="18">
        <f t="shared" si="0"/>
        <v>442</v>
      </c>
      <c r="T16" s="18">
        <v>57.04</v>
      </c>
      <c r="U16" s="20">
        <v>45839</v>
      </c>
      <c r="V16" s="18" t="s">
        <v>41</v>
      </c>
      <c r="W16" s="18"/>
      <c r="X16" s="26">
        <v>1593830453</v>
      </c>
      <c r="Y16" s="45" t="s">
        <v>136</v>
      </c>
      <c r="Z16" s="31" t="s">
        <v>92</v>
      </c>
    </row>
    <row r="17" spans="1:26" s="7" customFormat="1" ht="225" x14ac:dyDescent="0.25">
      <c r="A17" s="18">
        <f>SUBTOTAL(3,$B$10:B17)</f>
        <v>8</v>
      </c>
      <c r="B17" s="28" t="s">
        <v>54</v>
      </c>
      <c r="C17" s="29"/>
      <c r="D17" s="32">
        <v>31133</v>
      </c>
      <c r="E17" s="18" t="s">
        <v>49</v>
      </c>
      <c r="F17" s="46" t="s">
        <v>103</v>
      </c>
      <c r="G17" s="18">
        <v>3.66</v>
      </c>
      <c r="H17" s="18"/>
      <c r="I17" s="22"/>
      <c r="J17" s="18"/>
      <c r="K17" s="18"/>
      <c r="L17" s="18">
        <v>0.1</v>
      </c>
      <c r="M17" s="22">
        <v>0.25</v>
      </c>
      <c r="N17" s="18"/>
      <c r="O17" s="23">
        <v>10940</v>
      </c>
      <c r="P17" s="24">
        <v>39114</v>
      </c>
      <c r="Q17" s="18">
        <v>18</v>
      </c>
      <c r="R17" s="18">
        <v>5</v>
      </c>
      <c r="S17" s="18">
        <f t="shared" si="0"/>
        <v>221</v>
      </c>
      <c r="T17" s="18">
        <v>40.03</v>
      </c>
      <c r="U17" s="20">
        <v>45839</v>
      </c>
      <c r="V17" s="18"/>
      <c r="W17" s="18" t="s">
        <v>41</v>
      </c>
      <c r="X17" s="26">
        <v>853281000</v>
      </c>
      <c r="Y17" s="45" t="s">
        <v>142</v>
      </c>
      <c r="Z17" s="31" t="s">
        <v>92</v>
      </c>
    </row>
    <row r="18" spans="1:26" s="7" customFormat="1" ht="225" x14ac:dyDescent="0.25">
      <c r="A18" s="18">
        <f>SUBTOTAL(3,$B$10:B18)</f>
        <v>9</v>
      </c>
      <c r="B18" s="28" t="s">
        <v>55</v>
      </c>
      <c r="C18" s="29">
        <v>25325</v>
      </c>
      <c r="D18" s="28"/>
      <c r="E18" s="18" t="s">
        <v>135</v>
      </c>
      <c r="F18" s="30" t="s">
        <v>104</v>
      </c>
      <c r="G18" s="18">
        <f>4.06*1.13</f>
        <v>4.5877999999999988</v>
      </c>
      <c r="H18" s="18">
        <v>0.2</v>
      </c>
      <c r="I18" s="22"/>
      <c r="J18" s="18"/>
      <c r="K18" s="18"/>
      <c r="L18" s="18"/>
      <c r="M18" s="22">
        <v>0.25</v>
      </c>
      <c r="N18" s="18"/>
      <c r="O18" s="23">
        <v>14004</v>
      </c>
      <c r="P18" s="24">
        <v>32540</v>
      </c>
      <c r="Q18" s="18">
        <v>36</v>
      </c>
      <c r="R18" s="18">
        <v>5</v>
      </c>
      <c r="S18" s="18">
        <f t="shared" si="0"/>
        <v>437</v>
      </c>
      <c r="T18" s="18">
        <v>56.01</v>
      </c>
      <c r="U18" s="20">
        <v>45839</v>
      </c>
      <c r="V18" s="18" t="s">
        <v>41</v>
      </c>
      <c r="W18" s="18"/>
      <c r="X18" s="26">
        <v>1277893744</v>
      </c>
      <c r="Y18" s="45" t="s">
        <v>138</v>
      </c>
      <c r="Z18" s="31" t="s">
        <v>93</v>
      </c>
    </row>
    <row r="19" spans="1:26" s="7" customFormat="1" ht="390" x14ac:dyDescent="0.25">
      <c r="A19" s="18">
        <f>SUBTOTAL(3,$B$10:B19)</f>
        <v>10</v>
      </c>
      <c r="B19" s="28" t="s">
        <v>56</v>
      </c>
      <c r="C19" s="29">
        <v>26554</v>
      </c>
      <c r="D19" s="28"/>
      <c r="E19" s="18" t="s">
        <v>49</v>
      </c>
      <c r="F19" s="30" t="s">
        <v>105</v>
      </c>
      <c r="G19" s="18">
        <v>3.66</v>
      </c>
      <c r="H19" s="27">
        <v>0.25</v>
      </c>
      <c r="I19" s="22"/>
      <c r="J19" s="18"/>
      <c r="K19" s="18"/>
      <c r="L19" s="18"/>
      <c r="M19" s="22">
        <v>0.25</v>
      </c>
      <c r="N19" s="18"/>
      <c r="O19" s="23">
        <v>11437</v>
      </c>
      <c r="P19" s="24">
        <v>34578</v>
      </c>
      <c r="Q19" s="18">
        <v>21</v>
      </c>
      <c r="R19" s="18">
        <v>5</v>
      </c>
      <c r="S19" s="18">
        <f t="shared" si="0"/>
        <v>257</v>
      </c>
      <c r="T19" s="18">
        <v>52.09</v>
      </c>
      <c r="U19" s="20">
        <v>45839</v>
      </c>
      <c r="V19" s="18" t="s">
        <v>41</v>
      </c>
      <c r="W19" s="18"/>
      <c r="X19" s="26">
        <v>1172266875</v>
      </c>
      <c r="Y19" s="45" t="s">
        <v>137</v>
      </c>
      <c r="Z19" s="31" t="s">
        <v>94</v>
      </c>
    </row>
    <row r="20" spans="1:26" s="7" customFormat="1" ht="300" x14ac:dyDescent="0.25">
      <c r="A20" s="18">
        <f>SUBTOTAL(3,$B$10:B20)</f>
        <v>11</v>
      </c>
      <c r="B20" s="28" t="s">
        <v>57</v>
      </c>
      <c r="C20" s="29"/>
      <c r="D20" s="32">
        <v>30864</v>
      </c>
      <c r="E20" s="18" t="s">
        <v>49</v>
      </c>
      <c r="F20" s="30" t="s">
        <v>106</v>
      </c>
      <c r="G20" s="27">
        <v>3</v>
      </c>
      <c r="H20" s="27">
        <v>0.25</v>
      </c>
      <c r="I20" s="22"/>
      <c r="J20" s="18"/>
      <c r="K20" s="18"/>
      <c r="L20" s="18"/>
      <c r="M20" s="22">
        <v>0.25</v>
      </c>
      <c r="N20" s="18"/>
      <c r="O20" s="23">
        <v>9506</v>
      </c>
      <c r="P20" s="24">
        <v>41334</v>
      </c>
      <c r="Q20" s="18">
        <v>12</v>
      </c>
      <c r="R20" s="18">
        <v>4</v>
      </c>
      <c r="S20" s="18">
        <f t="shared" si="0"/>
        <v>148</v>
      </c>
      <c r="T20" s="18">
        <v>40.11</v>
      </c>
      <c r="U20" s="20">
        <v>45839</v>
      </c>
      <c r="V20" s="18"/>
      <c r="W20" s="18" t="s">
        <v>41</v>
      </c>
      <c r="X20" s="26">
        <v>655931250</v>
      </c>
      <c r="Y20" s="45" t="s">
        <v>139</v>
      </c>
      <c r="Z20" s="31" t="s">
        <v>94</v>
      </c>
    </row>
    <row r="21" spans="1:26" s="7" customFormat="1" ht="300" x14ac:dyDescent="0.25">
      <c r="A21" s="18">
        <f>SUBTOTAL(3,$B$10:B21)</f>
        <v>12</v>
      </c>
      <c r="B21" s="28" t="s">
        <v>58</v>
      </c>
      <c r="C21" s="29">
        <v>28559</v>
      </c>
      <c r="D21" s="28"/>
      <c r="E21" s="18" t="s">
        <v>49</v>
      </c>
      <c r="F21" s="30" t="s">
        <v>107</v>
      </c>
      <c r="G21" s="18">
        <v>4.32</v>
      </c>
      <c r="H21" s="18">
        <v>0.2</v>
      </c>
      <c r="I21" s="22"/>
      <c r="J21" s="18"/>
      <c r="K21" s="18"/>
      <c r="L21" s="18"/>
      <c r="M21" s="22">
        <v>0.25</v>
      </c>
      <c r="N21" s="18"/>
      <c r="O21" s="23">
        <v>13221</v>
      </c>
      <c r="P21" s="24">
        <v>36892</v>
      </c>
      <c r="Q21" s="18">
        <v>24</v>
      </c>
      <c r="R21" s="18">
        <v>6</v>
      </c>
      <c r="S21" s="18">
        <f t="shared" si="0"/>
        <v>294</v>
      </c>
      <c r="T21" s="18">
        <v>51.03</v>
      </c>
      <c r="U21" s="20">
        <v>45839</v>
      </c>
      <c r="V21" s="18"/>
      <c r="W21" s="18" t="s">
        <v>41</v>
      </c>
      <c r="X21" s="26">
        <v>1170058500</v>
      </c>
      <c r="Y21" s="45" t="s">
        <v>139</v>
      </c>
      <c r="Z21" s="31" t="s">
        <v>94</v>
      </c>
    </row>
    <row r="22" spans="1:26" s="7" customFormat="1" ht="300" x14ac:dyDescent="0.25">
      <c r="A22" s="18">
        <f>SUBTOTAL(3,$B$10:B22)</f>
        <v>13</v>
      </c>
      <c r="B22" s="28" t="s">
        <v>59</v>
      </c>
      <c r="C22" s="29">
        <v>31040</v>
      </c>
      <c r="D22" s="28"/>
      <c r="E22" s="18" t="s">
        <v>49</v>
      </c>
      <c r="F22" s="30" t="s">
        <v>108</v>
      </c>
      <c r="G22" s="27">
        <v>3</v>
      </c>
      <c r="H22" s="18">
        <v>0.2</v>
      </c>
      <c r="I22" s="22"/>
      <c r="J22" s="18"/>
      <c r="K22" s="18"/>
      <c r="L22" s="18"/>
      <c r="M22" s="22">
        <v>0.25</v>
      </c>
      <c r="N22" s="18"/>
      <c r="O22" s="23">
        <v>9360</v>
      </c>
      <c r="P22" s="24">
        <v>41791</v>
      </c>
      <c r="Q22" s="18">
        <v>11</v>
      </c>
      <c r="R22" s="18">
        <v>1</v>
      </c>
      <c r="S22" s="18">
        <f t="shared" si="0"/>
        <v>133</v>
      </c>
      <c r="T22" s="18">
        <v>40.06</v>
      </c>
      <c r="U22" s="20">
        <v>45839</v>
      </c>
      <c r="V22" s="18"/>
      <c r="W22" s="18" t="s">
        <v>41</v>
      </c>
      <c r="X22" s="26">
        <v>631800000</v>
      </c>
      <c r="Y22" s="45" t="s">
        <v>139</v>
      </c>
      <c r="Z22" s="31" t="s">
        <v>94</v>
      </c>
    </row>
    <row r="23" spans="1:26" s="7" customFormat="1" ht="300" x14ac:dyDescent="0.25">
      <c r="A23" s="18">
        <f>SUBTOTAL(3,$B$10:B23)</f>
        <v>14</v>
      </c>
      <c r="B23" s="28" t="s">
        <v>60</v>
      </c>
      <c r="C23" s="29">
        <v>30721</v>
      </c>
      <c r="D23" s="28"/>
      <c r="E23" s="18" t="s">
        <v>49</v>
      </c>
      <c r="F23" s="30" t="s">
        <v>109</v>
      </c>
      <c r="G23" s="18">
        <v>2.67</v>
      </c>
      <c r="H23" s="27">
        <v>0.15</v>
      </c>
      <c r="I23" s="22"/>
      <c r="J23" s="18"/>
      <c r="K23" s="18"/>
      <c r="L23" s="18"/>
      <c r="M23" s="22">
        <v>0.25</v>
      </c>
      <c r="N23" s="18"/>
      <c r="O23" s="23">
        <v>8249</v>
      </c>
      <c r="P23" s="24">
        <v>41791</v>
      </c>
      <c r="Q23" s="18">
        <v>11</v>
      </c>
      <c r="R23" s="18">
        <v>0</v>
      </c>
      <c r="S23" s="18">
        <f t="shared" si="0"/>
        <v>132</v>
      </c>
      <c r="T23" s="18">
        <v>41.4</v>
      </c>
      <c r="U23" s="20">
        <v>45839</v>
      </c>
      <c r="V23" s="18"/>
      <c r="W23" s="18" t="s">
        <v>41</v>
      </c>
      <c r="X23" s="26">
        <v>556773750</v>
      </c>
      <c r="Y23" s="45" t="s">
        <v>139</v>
      </c>
      <c r="Z23" s="31" t="s">
        <v>94</v>
      </c>
    </row>
    <row r="24" spans="1:26" s="7" customFormat="1" ht="300" x14ac:dyDescent="0.25">
      <c r="A24" s="18">
        <f>SUBTOTAL(3,$B$10:B24)</f>
        <v>15</v>
      </c>
      <c r="B24" s="28" t="s">
        <v>61</v>
      </c>
      <c r="C24" s="29">
        <v>32163</v>
      </c>
      <c r="D24" s="28"/>
      <c r="E24" s="18" t="s">
        <v>49</v>
      </c>
      <c r="F24" s="30" t="s">
        <v>110</v>
      </c>
      <c r="G24" s="18">
        <v>3.33</v>
      </c>
      <c r="H24" s="18"/>
      <c r="I24" s="22"/>
      <c r="J24" s="18"/>
      <c r="K24" s="18"/>
      <c r="L24" s="18"/>
      <c r="M24" s="22">
        <v>0.25</v>
      </c>
      <c r="N24" s="18"/>
      <c r="O24" s="23">
        <v>9740</v>
      </c>
      <c r="P24" s="24">
        <v>40422</v>
      </c>
      <c r="Q24" s="18">
        <v>14</v>
      </c>
      <c r="R24" s="18">
        <v>10</v>
      </c>
      <c r="S24" s="18">
        <f t="shared" si="0"/>
        <v>178</v>
      </c>
      <c r="T24" s="18">
        <v>37.049999999999997</v>
      </c>
      <c r="U24" s="20">
        <v>45839</v>
      </c>
      <c r="V24" s="18"/>
      <c r="W24" s="18" t="s">
        <v>41</v>
      </c>
      <c r="X24" s="26">
        <v>715908375</v>
      </c>
      <c r="Y24" s="45" t="s">
        <v>139</v>
      </c>
      <c r="Z24" s="31" t="s">
        <v>94</v>
      </c>
    </row>
    <row r="25" spans="1:26" s="7" customFormat="1" ht="300" x14ac:dyDescent="0.25">
      <c r="A25" s="18">
        <f>SUBTOTAL(3,$B$10:B25)</f>
        <v>16</v>
      </c>
      <c r="B25" s="28" t="s">
        <v>62</v>
      </c>
      <c r="C25" s="29">
        <v>27533</v>
      </c>
      <c r="D25" s="28"/>
      <c r="E25" s="18" t="s">
        <v>49</v>
      </c>
      <c r="F25" s="30" t="s">
        <v>110</v>
      </c>
      <c r="G25" s="18">
        <v>4.6500000000000004</v>
      </c>
      <c r="H25" s="18"/>
      <c r="I25" s="22"/>
      <c r="J25" s="18"/>
      <c r="K25" s="18"/>
      <c r="L25" s="18"/>
      <c r="M25" s="22">
        <v>0.25</v>
      </c>
      <c r="N25" s="18"/>
      <c r="O25" s="23">
        <v>13601</v>
      </c>
      <c r="P25" s="24">
        <v>36161</v>
      </c>
      <c r="Q25" s="18">
        <v>26</v>
      </c>
      <c r="R25" s="18">
        <v>6</v>
      </c>
      <c r="S25" s="18">
        <f t="shared" si="0"/>
        <v>318</v>
      </c>
      <c r="T25" s="18">
        <v>50.01</v>
      </c>
      <c r="U25" s="20">
        <v>45839</v>
      </c>
      <c r="V25" s="18"/>
      <c r="W25" s="18" t="s">
        <v>41</v>
      </c>
      <c r="X25" s="26">
        <v>1244514375</v>
      </c>
      <c r="Y25" s="45" t="s">
        <v>139</v>
      </c>
      <c r="Z25" s="31" t="s">
        <v>94</v>
      </c>
    </row>
    <row r="26" spans="1:26" s="7" customFormat="1" ht="300" x14ac:dyDescent="0.25">
      <c r="A26" s="18">
        <f>SUBTOTAL(3,$B$10:B26)</f>
        <v>17</v>
      </c>
      <c r="B26" s="28" t="s">
        <v>63</v>
      </c>
      <c r="C26" s="29">
        <v>29966</v>
      </c>
      <c r="D26" s="28"/>
      <c r="E26" s="18" t="s">
        <v>49</v>
      </c>
      <c r="F26" s="30" t="s">
        <v>111</v>
      </c>
      <c r="G26" s="18">
        <v>3.33</v>
      </c>
      <c r="H26" s="18"/>
      <c r="I26" s="22"/>
      <c r="J26" s="18"/>
      <c r="K26" s="18"/>
      <c r="L26" s="18"/>
      <c r="M26" s="22">
        <v>0.25</v>
      </c>
      <c r="N26" s="18"/>
      <c r="O26" s="23">
        <v>9740</v>
      </c>
      <c r="P26" s="24">
        <v>38626</v>
      </c>
      <c r="Q26" s="18">
        <v>19</v>
      </c>
      <c r="R26" s="18">
        <v>9</v>
      </c>
      <c r="S26" s="18">
        <f t="shared" si="0"/>
        <v>237</v>
      </c>
      <c r="T26" s="18">
        <v>43.05</v>
      </c>
      <c r="U26" s="20">
        <v>45839</v>
      </c>
      <c r="V26" s="18"/>
      <c r="W26" s="18" t="s">
        <v>41</v>
      </c>
      <c r="X26" s="26">
        <v>788960250</v>
      </c>
      <c r="Y26" s="45" t="s">
        <v>139</v>
      </c>
      <c r="Z26" s="31" t="s">
        <v>94</v>
      </c>
    </row>
    <row r="27" spans="1:26" s="7" customFormat="1" ht="300" x14ac:dyDescent="0.25">
      <c r="A27" s="18">
        <f>SUBTOTAL(3,$B$10:B27)</f>
        <v>18</v>
      </c>
      <c r="B27" s="28" t="s">
        <v>64</v>
      </c>
      <c r="C27" s="29">
        <v>29564</v>
      </c>
      <c r="D27" s="28"/>
      <c r="E27" s="18" t="s">
        <v>49</v>
      </c>
      <c r="F27" s="30" t="s">
        <v>112</v>
      </c>
      <c r="G27" s="18">
        <v>3.99</v>
      </c>
      <c r="H27" s="18"/>
      <c r="I27" s="22"/>
      <c r="J27" s="18"/>
      <c r="K27" s="18"/>
      <c r="L27" s="18"/>
      <c r="M27" s="22">
        <v>0.25</v>
      </c>
      <c r="N27" s="18"/>
      <c r="O27" s="23">
        <v>11671</v>
      </c>
      <c r="P27" s="24">
        <v>39814</v>
      </c>
      <c r="Q27" s="18">
        <v>16</v>
      </c>
      <c r="R27" s="18">
        <v>6</v>
      </c>
      <c r="S27" s="18">
        <f t="shared" si="0"/>
        <v>198</v>
      </c>
      <c r="T27" s="18">
        <v>44.06</v>
      </c>
      <c r="U27" s="20">
        <v>45839</v>
      </c>
      <c r="V27" s="18"/>
      <c r="W27" s="18" t="s">
        <v>41</v>
      </c>
      <c r="X27" s="26">
        <v>892812375</v>
      </c>
      <c r="Y27" s="45" t="s">
        <v>139</v>
      </c>
      <c r="Z27" s="31" t="s">
        <v>94</v>
      </c>
    </row>
    <row r="28" spans="1:26" s="7" customFormat="1" ht="345" x14ac:dyDescent="0.25">
      <c r="A28" s="18">
        <f>SUBTOTAL(3,$B$10:B28)</f>
        <v>19</v>
      </c>
      <c r="B28" s="28" t="s">
        <v>65</v>
      </c>
      <c r="C28" s="29"/>
      <c r="D28" s="32">
        <v>26299</v>
      </c>
      <c r="E28" s="18" t="s">
        <v>49</v>
      </c>
      <c r="F28" s="30" t="s">
        <v>113</v>
      </c>
      <c r="G28" s="18">
        <v>4.32</v>
      </c>
      <c r="H28" s="27">
        <v>0.25</v>
      </c>
      <c r="I28" s="22"/>
      <c r="J28" s="18"/>
      <c r="K28" s="18"/>
      <c r="L28" s="18"/>
      <c r="M28" s="22">
        <v>0.25</v>
      </c>
      <c r="N28" s="18"/>
      <c r="O28" s="23">
        <v>13376</v>
      </c>
      <c r="P28" s="24">
        <v>37043</v>
      </c>
      <c r="Q28" s="18">
        <v>24</v>
      </c>
      <c r="R28" s="18">
        <v>1</v>
      </c>
      <c r="S28" s="18">
        <f t="shared" si="0"/>
        <v>289</v>
      </c>
      <c r="T28" s="18">
        <v>53.05</v>
      </c>
      <c r="U28" s="20">
        <v>45839</v>
      </c>
      <c r="V28" s="18" t="s">
        <v>41</v>
      </c>
      <c r="W28" s="18"/>
      <c r="X28" s="26">
        <v>1273230563</v>
      </c>
      <c r="Y28" s="45" t="s">
        <v>143</v>
      </c>
      <c r="Z28" s="31" t="s">
        <v>95</v>
      </c>
    </row>
    <row r="29" spans="1:26" s="7" customFormat="1" ht="345" x14ac:dyDescent="0.25">
      <c r="A29" s="18">
        <f>SUBTOTAL(3,$B$10:B29)</f>
        <v>20</v>
      </c>
      <c r="B29" s="28" t="s">
        <v>66</v>
      </c>
      <c r="C29" s="29">
        <v>26289</v>
      </c>
      <c r="D29" s="28"/>
      <c r="E29" s="18" t="s">
        <v>49</v>
      </c>
      <c r="F29" s="30" t="s">
        <v>114</v>
      </c>
      <c r="G29" s="18">
        <v>3.66</v>
      </c>
      <c r="H29" s="18">
        <v>0.2</v>
      </c>
      <c r="I29" s="22"/>
      <c r="J29" s="18"/>
      <c r="K29" s="18"/>
      <c r="L29" s="18"/>
      <c r="M29" s="22">
        <v>0.25</v>
      </c>
      <c r="N29" s="18"/>
      <c r="O29" s="23">
        <v>11291</v>
      </c>
      <c r="P29" s="24">
        <v>36281</v>
      </c>
      <c r="Q29" s="18">
        <v>26</v>
      </c>
      <c r="R29" s="18">
        <v>2</v>
      </c>
      <c r="S29" s="18">
        <f t="shared" si="0"/>
        <v>314</v>
      </c>
      <c r="T29" s="18">
        <v>53.6</v>
      </c>
      <c r="U29" s="20">
        <v>45839</v>
      </c>
      <c r="V29" s="18" t="s">
        <v>41</v>
      </c>
      <c r="W29" s="18"/>
      <c r="X29" s="26">
        <v>1086710625</v>
      </c>
      <c r="Y29" s="45" t="s">
        <v>143</v>
      </c>
      <c r="Z29" s="31" t="s">
        <v>95</v>
      </c>
    </row>
    <row r="30" spans="1:26" s="7" customFormat="1" ht="255" x14ac:dyDescent="0.25">
      <c r="A30" s="18">
        <f>SUBTOTAL(3,$B$10:B30)</f>
        <v>21</v>
      </c>
      <c r="B30" s="28" t="s">
        <v>67</v>
      </c>
      <c r="C30" s="29">
        <v>24163</v>
      </c>
      <c r="D30" s="28"/>
      <c r="E30" s="18" t="s">
        <v>49</v>
      </c>
      <c r="F30" s="30" t="s">
        <v>115</v>
      </c>
      <c r="G30" s="27">
        <v>3</v>
      </c>
      <c r="H30" s="27">
        <v>0.15</v>
      </c>
      <c r="I30" s="22"/>
      <c r="J30" s="18"/>
      <c r="K30" s="18"/>
      <c r="L30" s="18"/>
      <c r="M30" s="22">
        <v>0.25</v>
      </c>
      <c r="N30" s="18"/>
      <c r="O30" s="23">
        <v>9214</v>
      </c>
      <c r="P30" s="24">
        <v>42370</v>
      </c>
      <c r="Q30" s="18">
        <v>9</v>
      </c>
      <c r="R30" s="18">
        <v>6</v>
      </c>
      <c r="S30" s="18">
        <f t="shared" si="0"/>
        <v>114</v>
      </c>
      <c r="T30" s="18">
        <v>59.4</v>
      </c>
      <c r="U30" s="20">
        <v>45839</v>
      </c>
      <c r="V30" s="18"/>
      <c r="W30" s="18" t="s">
        <v>41</v>
      </c>
      <c r="X30" s="26">
        <v>608107500</v>
      </c>
      <c r="Y30" s="45" t="s">
        <v>140</v>
      </c>
      <c r="Z30" s="31" t="s">
        <v>95</v>
      </c>
    </row>
    <row r="31" spans="1:26" s="7" customFormat="1" ht="345" x14ac:dyDescent="0.25">
      <c r="A31" s="18">
        <f>SUBTOTAL(3,$B$10:B31)</f>
        <v>22</v>
      </c>
      <c r="B31" s="28" t="s">
        <v>68</v>
      </c>
      <c r="C31" s="29">
        <v>24918</v>
      </c>
      <c r="D31" s="28"/>
      <c r="E31" s="18" t="s">
        <v>49</v>
      </c>
      <c r="F31" s="30" t="s">
        <v>116</v>
      </c>
      <c r="G31" s="18">
        <v>3.33</v>
      </c>
      <c r="H31" s="18"/>
      <c r="I31" s="22"/>
      <c r="J31" s="18"/>
      <c r="K31" s="18"/>
      <c r="L31" s="18"/>
      <c r="M31" s="22">
        <v>0.25</v>
      </c>
      <c r="N31" s="18"/>
      <c r="O31" s="23">
        <v>9740</v>
      </c>
      <c r="P31" s="24">
        <v>38231</v>
      </c>
      <c r="Q31" s="18">
        <v>20</v>
      </c>
      <c r="R31" s="18">
        <v>10</v>
      </c>
      <c r="S31" s="18">
        <f t="shared" si="0"/>
        <v>250</v>
      </c>
      <c r="T31" s="18">
        <v>57.3</v>
      </c>
      <c r="U31" s="20">
        <v>45839</v>
      </c>
      <c r="V31" s="18" t="s">
        <v>41</v>
      </c>
      <c r="W31" s="18"/>
      <c r="X31" s="26">
        <v>842531625</v>
      </c>
      <c r="Y31" s="45" t="s">
        <v>143</v>
      </c>
      <c r="Z31" s="31" t="s">
        <v>95</v>
      </c>
    </row>
    <row r="32" spans="1:26" s="7" customFormat="1" ht="255" x14ac:dyDescent="0.25">
      <c r="A32" s="18">
        <f>SUBTOTAL(3,$B$10:B32)</f>
        <v>23</v>
      </c>
      <c r="B32" s="28" t="s">
        <v>69</v>
      </c>
      <c r="C32" s="29">
        <v>30561</v>
      </c>
      <c r="D32" s="28"/>
      <c r="E32" s="18" t="s">
        <v>49</v>
      </c>
      <c r="F32" s="30" t="s">
        <v>117</v>
      </c>
      <c r="G32" s="18">
        <v>3.66</v>
      </c>
      <c r="H32" s="18"/>
      <c r="I32" s="22"/>
      <c r="J32" s="18"/>
      <c r="K32" s="18"/>
      <c r="L32" s="18"/>
      <c r="M32" s="22">
        <v>0.25</v>
      </c>
      <c r="N32" s="18"/>
      <c r="O32" s="23">
        <v>10706</v>
      </c>
      <c r="P32" s="24">
        <v>38657</v>
      </c>
      <c r="Q32" s="18">
        <v>19</v>
      </c>
      <c r="R32" s="18">
        <v>8</v>
      </c>
      <c r="S32" s="18">
        <f t="shared" si="0"/>
        <v>236</v>
      </c>
      <c r="T32" s="18">
        <v>41.9</v>
      </c>
      <c r="U32" s="20">
        <v>45839</v>
      </c>
      <c r="V32" s="18"/>
      <c r="W32" s="18" t="s">
        <v>41</v>
      </c>
      <c r="X32" s="26">
        <v>867145500</v>
      </c>
      <c r="Y32" s="45" t="s">
        <v>140</v>
      </c>
      <c r="Z32" s="31" t="s">
        <v>95</v>
      </c>
    </row>
    <row r="33" spans="1:26" s="7" customFormat="1" ht="345" x14ac:dyDescent="0.25">
      <c r="A33" s="18">
        <f>SUBTOTAL(3,$B$10:B33)</f>
        <v>24</v>
      </c>
      <c r="B33" s="28" t="s">
        <v>70</v>
      </c>
      <c r="C33" s="29"/>
      <c r="D33" s="32">
        <v>26408</v>
      </c>
      <c r="E33" s="18" t="s">
        <v>49</v>
      </c>
      <c r="F33" s="30" t="s">
        <v>118</v>
      </c>
      <c r="G33" s="18">
        <v>4.32</v>
      </c>
      <c r="H33" s="18"/>
      <c r="I33" s="22"/>
      <c r="J33" s="18"/>
      <c r="K33" s="18"/>
      <c r="L33" s="18">
        <v>0.1</v>
      </c>
      <c r="M33" s="22">
        <v>0.25</v>
      </c>
      <c r="N33" s="18"/>
      <c r="O33" s="23">
        <v>12646</v>
      </c>
      <c r="P33" s="24">
        <v>35674</v>
      </c>
      <c r="Q33" s="18">
        <v>27</v>
      </c>
      <c r="R33" s="18">
        <v>10</v>
      </c>
      <c r="S33" s="18">
        <f t="shared" si="0"/>
        <v>334</v>
      </c>
      <c r="T33" s="18">
        <v>53.2</v>
      </c>
      <c r="U33" s="20">
        <v>45839</v>
      </c>
      <c r="V33" s="18" t="s">
        <v>41</v>
      </c>
      <c r="W33" s="18"/>
      <c r="X33" s="26">
        <v>1251964771</v>
      </c>
      <c r="Y33" s="45" t="s">
        <v>143</v>
      </c>
      <c r="Z33" s="31" t="s">
        <v>95</v>
      </c>
    </row>
    <row r="34" spans="1:26" s="7" customFormat="1" ht="255" x14ac:dyDescent="0.25">
      <c r="A34" s="18">
        <f>SUBTOTAL(3,$B$10:B34)</f>
        <v>25</v>
      </c>
      <c r="B34" s="28" t="s">
        <v>71</v>
      </c>
      <c r="C34" s="29"/>
      <c r="D34" s="32">
        <v>31152</v>
      </c>
      <c r="E34" s="18" t="s">
        <v>49</v>
      </c>
      <c r="F34" s="30" t="s">
        <v>119</v>
      </c>
      <c r="G34" s="18">
        <v>3.33</v>
      </c>
      <c r="H34" s="18"/>
      <c r="I34" s="22"/>
      <c r="J34" s="18"/>
      <c r="K34" s="18"/>
      <c r="L34" s="18"/>
      <c r="M34" s="22">
        <v>0.25</v>
      </c>
      <c r="N34" s="18"/>
      <c r="O34" s="23">
        <v>9740</v>
      </c>
      <c r="P34" s="24">
        <v>40452</v>
      </c>
      <c r="Q34" s="18">
        <v>14</v>
      </c>
      <c r="R34" s="18">
        <v>9</v>
      </c>
      <c r="S34" s="18">
        <f t="shared" si="0"/>
        <v>177</v>
      </c>
      <c r="T34" s="18">
        <v>40.020000000000003</v>
      </c>
      <c r="U34" s="20">
        <v>45839</v>
      </c>
      <c r="V34" s="18"/>
      <c r="W34" s="18" t="s">
        <v>41</v>
      </c>
      <c r="X34" s="26">
        <v>715908375</v>
      </c>
      <c r="Y34" s="45" t="s">
        <v>140</v>
      </c>
      <c r="Z34" s="31" t="s">
        <v>95</v>
      </c>
    </row>
    <row r="35" spans="1:26" s="7" customFormat="1" ht="390" x14ac:dyDescent="0.25">
      <c r="A35" s="18">
        <f>SUBTOTAL(3,$B$10:B35)</f>
        <v>26</v>
      </c>
      <c r="B35" s="28" t="s">
        <v>72</v>
      </c>
      <c r="C35" s="29">
        <v>25097</v>
      </c>
      <c r="D35" s="28"/>
      <c r="E35" s="18" t="s">
        <v>49</v>
      </c>
      <c r="F35" s="30" t="s">
        <v>120</v>
      </c>
      <c r="G35" s="18">
        <v>3.66</v>
      </c>
      <c r="H35" s="27">
        <v>0.25</v>
      </c>
      <c r="I35" s="22"/>
      <c r="J35" s="18"/>
      <c r="K35" s="18"/>
      <c r="L35" s="18"/>
      <c r="M35" s="22">
        <v>0.25</v>
      </c>
      <c r="N35" s="18"/>
      <c r="O35" s="23">
        <v>11437</v>
      </c>
      <c r="P35" s="24">
        <v>36342</v>
      </c>
      <c r="Q35" s="18">
        <v>26</v>
      </c>
      <c r="R35" s="33" t="s">
        <v>133</v>
      </c>
      <c r="S35" s="18">
        <f t="shared" si="0"/>
        <v>312</v>
      </c>
      <c r="T35" s="18">
        <v>56.09</v>
      </c>
      <c r="U35" s="20">
        <v>45839</v>
      </c>
      <c r="V35" s="18" t="s">
        <v>41</v>
      </c>
      <c r="W35" s="18"/>
      <c r="X35" s="26">
        <v>960687000</v>
      </c>
      <c r="Y35" s="45" t="s">
        <v>137</v>
      </c>
      <c r="Z35" s="31" t="s">
        <v>96</v>
      </c>
    </row>
    <row r="36" spans="1:26" s="7" customFormat="1" ht="300" x14ac:dyDescent="0.25">
      <c r="A36" s="18">
        <f>SUBTOTAL(3,$B$10:B36)</f>
        <v>27</v>
      </c>
      <c r="B36" s="28" t="s">
        <v>73</v>
      </c>
      <c r="C36" s="29">
        <v>29994</v>
      </c>
      <c r="D36" s="28"/>
      <c r="E36" s="18" t="s">
        <v>49</v>
      </c>
      <c r="F36" s="30" t="s">
        <v>121</v>
      </c>
      <c r="G36" s="18">
        <v>3.33</v>
      </c>
      <c r="H36" s="18">
        <v>0.2</v>
      </c>
      <c r="I36" s="22"/>
      <c r="J36" s="18"/>
      <c r="K36" s="18"/>
      <c r="L36" s="18"/>
      <c r="M36" s="22">
        <v>0.25</v>
      </c>
      <c r="N36" s="18"/>
      <c r="O36" s="23">
        <v>10325</v>
      </c>
      <c r="P36" s="24">
        <v>40452</v>
      </c>
      <c r="Q36" s="18">
        <v>14</v>
      </c>
      <c r="R36" s="18">
        <v>9</v>
      </c>
      <c r="S36" s="18">
        <f t="shared" si="0"/>
        <v>177</v>
      </c>
      <c r="T36" s="18">
        <v>43.04</v>
      </c>
      <c r="U36" s="20">
        <v>45839</v>
      </c>
      <c r="V36" s="18"/>
      <c r="W36" s="18" t="s">
        <v>41</v>
      </c>
      <c r="X36" s="26">
        <v>758905875</v>
      </c>
      <c r="Y36" s="45" t="s">
        <v>139</v>
      </c>
      <c r="Z36" s="31" t="s">
        <v>96</v>
      </c>
    </row>
    <row r="37" spans="1:26" s="7" customFormat="1" ht="390" x14ac:dyDescent="0.25">
      <c r="A37" s="18">
        <f>SUBTOTAL(3,$B$10:B37)</f>
        <v>28</v>
      </c>
      <c r="B37" s="28" t="s">
        <v>74</v>
      </c>
      <c r="C37" s="29">
        <v>25883</v>
      </c>
      <c r="D37" s="28"/>
      <c r="E37" s="18" t="s">
        <v>49</v>
      </c>
      <c r="F37" s="30" t="s">
        <v>122</v>
      </c>
      <c r="G37" s="18">
        <v>3.99</v>
      </c>
      <c r="H37" s="18"/>
      <c r="I37" s="22"/>
      <c r="J37" s="18"/>
      <c r="K37" s="18"/>
      <c r="L37" s="18"/>
      <c r="M37" s="22">
        <v>0.25</v>
      </c>
      <c r="N37" s="18"/>
      <c r="O37" s="23">
        <v>11671</v>
      </c>
      <c r="P37" s="24">
        <v>36342</v>
      </c>
      <c r="Q37" s="18">
        <v>26</v>
      </c>
      <c r="R37" s="33" t="s">
        <v>133</v>
      </c>
      <c r="S37" s="18">
        <f t="shared" si="0"/>
        <v>312</v>
      </c>
      <c r="T37" s="18">
        <v>54.07</v>
      </c>
      <c r="U37" s="20">
        <v>45839</v>
      </c>
      <c r="V37" s="18" t="s">
        <v>41</v>
      </c>
      <c r="W37" s="18"/>
      <c r="X37" s="26">
        <v>1073709000</v>
      </c>
      <c r="Y37" s="45" t="s">
        <v>137</v>
      </c>
      <c r="Z37" s="31" t="s">
        <v>96</v>
      </c>
    </row>
    <row r="38" spans="1:26" s="7" customFormat="1" ht="390" x14ac:dyDescent="0.25">
      <c r="A38" s="18">
        <f>SUBTOTAL(3,$B$10:B38)</f>
        <v>29</v>
      </c>
      <c r="B38" s="28" t="s">
        <v>75</v>
      </c>
      <c r="C38" s="29">
        <v>24400</v>
      </c>
      <c r="D38" s="28"/>
      <c r="E38" s="18" t="s">
        <v>49</v>
      </c>
      <c r="F38" s="30" t="s">
        <v>123</v>
      </c>
      <c r="G38" s="18">
        <v>4.32</v>
      </c>
      <c r="H38" s="27">
        <v>0.25</v>
      </c>
      <c r="I38" s="22"/>
      <c r="J38" s="18"/>
      <c r="K38" s="18"/>
      <c r="L38" s="18"/>
      <c r="M38" s="22">
        <v>0.25</v>
      </c>
      <c r="N38" s="18"/>
      <c r="O38" s="23">
        <v>13367</v>
      </c>
      <c r="P38" s="24">
        <v>37257</v>
      </c>
      <c r="Q38" s="18">
        <v>23</v>
      </c>
      <c r="R38" s="18">
        <v>6</v>
      </c>
      <c r="S38" s="18">
        <f t="shared" si="0"/>
        <v>282</v>
      </c>
      <c r="T38" s="18">
        <v>58.08</v>
      </c>
      <c r="U38" s="20">
        <v>45839</v>
      </c>
      <c r="V38" s="18" t="s">
        <v>41</v>
      </c>
      <c r="W38" s="18"/>
      <c r="X38" s="26">
        <v>845478563</v>
      </c>
      <c r="Y38" s="45" t="s">
        <v>137</v>
      </c>
      <c r="Z38" s="31" t="s">
        <v>97</v>
      </c>
    </row>
    <row r="39" spans="1:26" s="7" customFormat="1" ht="390" x14ac:dyDescent="0.25">
      <c r="A39" s="18">
        <f>SUBTOTAL(3,$B$10:B39)</f>
        <v>30</v>
      </c>
      <c r="B39" s="28" t="s">
        <v>76</v>
      </c>
      <c r="C39" s="29">
        <v>25842</v>
      </c>
      <c r="D39" s="28"/>
      <c r="E39" s="18" t="s">
        <v>49</v>
      </c>
      <c r="F39" s="30" t="s">
        <v>124</v>
      </c>
      <c r="G39" s="18">
        <v>4.9800000000000004</v>
      </c>
      <c r="H39" s="27">
        <v>0.25</v>
      </c>
      <c r="I39" s="22"/>
      <c r="J39" s="18"/>
      <c r="K39" s="18"/>
      <c r="L39" s="18"/>
      <c r="M39" s="22">
        <v>0.25</v>
      </c>
      <c r="N39" s="18"/>
      <c r="O39" s="23">
        <v>15298</v>
      </c>
      <c r="P39" s="24">
        <v>35796</v>
      </c>
      <c r="Q39" s="18">
        <v>27</v>
      </c>
      <c r="R39" s="18">
        <v>6</v>
      </c>
      <c r="S39" s="18">
        <f t="shared" si="0"/>
        <v>330</v>
      </c>
      <c r="T39" s="18">
        <v>54.08</v>
      </c>
      <c r="U39" s="20">
        <v>45839</v>
      </c>
      <c r="V39" s="18" t="s">
        <v>41</v>
      </c>
      <c r="W39" s="18"/>
      <c r="X39" s="26">
        <v>1418866313</v>
      </c>
      <c r="Y39" s="45" t="s">
        <v>137</v>
      </c>
      <c r="Z39" s="31" t="s">
        <v>97</v>
      </c>
    </row>
    <row r="40" spans="1:26" s="7" customFormat="1" ht="390" x14ac:dyDescent="0.25">
      <c r="A40" s="18">
        <f>SUBTOTAL(3,$B$10:B40)</f>
        <v>31</v>
      </c>
      <c r="B40" s="28" t="s">
        <v>77</v>
      </c>
      <c r="C40" s="29">
        <v>26426</v>
      </c>
      <c r="D40" s="28"/>
      <c r="E40" s="18" t="s">
        <v>49</v>
      </c>
      <c r="F40" s="30" t="s">
        <v>125</v>
      </c>
      <c r="G40" s="18">
        <v>3.66</v>
      </c>
      <c r="H40" s="18">
        <v>0.2</v>
      </c>
      <c r="I40" s="22"/>
      <c r="J40" s="18"/>
      <c r="K40" s="18"/>
      <c r="L40" s="18"/>
      <c r="M40" s="22"/>
      <c r="N40" s="18"/>
      <c r="O40" s="23">
        <v>11291</v>
      </c>
      <c r="P40" s="24">
        <v>36251</v>
      </c>
      <c r="Q40" s="18">
        <v>25</v>
      </c>
      <c r="R40" s="18">
        <v>8</v>
      </c>
      <c r="S40" s="18">
        <f t="shared" si="0"/>
        <v>308</v>
      </c>
      <c r="T40" s="18">
        <v>53.01</v>
      </c>
      <c r="U40" s="20">
        <v>45839</v>
      </c>
      <c r="V40" s="18" t="s">
        <v>41</v>
      </c>
      <c r="W40" s="18"/>
      <c r="X40" s="26">
        <v>1109291625</v>
      </c>
      <c r="Y40" s="45" t="s">
        <v>137</v>
      </c>
      <c r="Z40" s="31" t="s">
        <v>97</v>
      </c>
    </row>
    <row r="41" spans="1:26" s="7" customFormat="1" ht="390" x14ac:dyDescent="0.25">
      <c r="A41" s="18">
        <f>SUBTOTAL(3,$B$10:B41)</f>
        <v>32</v>
      </c>
      <c r="B41" s="28" t="s">
        <v>78</v>
      </c>
      <c r="C41" s="29">
        <v>26444</v>
      </c>
      <c r="D41" s="28"/>
      <c r="E41" s="18"/>
      <c r="F41" s="30" t="s">
        <v>126</v>
      </c>
      <c r="G41" s="18">
        <v>3.33</v>
      </c>
      <c r="H41" s="18"/>
      <c r="I41" s="22"/>
      <c r="J41" s="18"/>
      <c r="K41" s="18"/>
      <c r="L41" s="18"/>
      <c r="M41" s="22">
        <v>0.25</v>
      </c>
      <c r="N41" s="18"/>
      <c r="O41" s="23">
        <v>9740</v>
      </c>
      <c r="P41" s="24">
        <v>34578</v>
      </c>
      <c r="Q41" s="18">
        <v>30</v>
      </c>
      <c r="R41" s="18">
        <v>10</v>
      </c>
      <c r="S41" s="18">
        <f>(Q41*12)+R41</f>
        <v>370</v>
      </c>
      <c r="T41" s="18">
        <v>53.01</v>
      </c>
      <c r="U41" s="20">
        <v>45839</v>
      </c>
      <c r="V41" s="18" t="s">
        <v>41</v>
      </c>
      <c r="W41" s="18"/>
      <c r="X41" s="26">
        <v>978895125</v>
      </c>
      <c r="Y41" s="45" t="s">
        <v>137</v>
      </c>
      <c r="Z41" s="31" t="s">
        <v>97</v>
      </c>
    </row>
    <row r="42" spans="1:26" s="7" customFormat="1" ht="255" x14ac:dyDescent="0.25">
      <c r="A42" s="18">
        <f>SUBTOTAL(3,$B$10:B42)</f>
        <v>33</v>
      </c>
      <c r="B42" s="28" t="s">
        <v>79</v>
      </c>
      <c r="C42" s="29">
        <v>29607</v>
      </c>
      <c r="D42" s="28"/>
      <c r="E42" s="18"/>
      <c r="F42" s="30" t="s">
        <v>127</v>
      </c>
      <c r="G42" s="18">
        <v>3.66</v>
      </c>
      <c r="H42" s="18"/>
      <c r="I42" s="22"/>
      <c r="J42" s="18"/>
      <c r="K42" s="18"/>
      <c r="L42" s="18"/>
      <c r="M42" s="22">
        <v>0.25</v>
      </c>
      <c r="N42" s="18"/>
      <c r="O42" s="23">
        <v>10706</v>
      </c>
      <c r="P42" s="24">
        <v>39569</v>
      </c>
      <c r="Q42" s="18">
        <v>17</v>
      </c>
      <c r="R42" s="18">
        <v>2</v>
      </c>
      <c r="S42" s="18">
        <f t="shared" si="0"/>
        <v>206</v>
      </c>
      <c r="T42" s="18">
        <v>44.05</v>
      </c>
      <c r="U42" s="20">
        <v>45839</v>
      </c>
      <c r="V42" s="18"/>
      <c r="W42" s="18" t="s">
        <v>41</v>
      </c>
      <c r="X42" s="26">
        <v>818970750</v>
      </c>
      <c r="Y42" s="45" t="s">
        <v>140</v>
      </c>
      <c r="Z42" s="31" t="s">
        <v>98</v>
      </c>
    </row>
    <row r="43" spans="1:26" s="7" customFormat="1" ht="360" x14ac:dyDescent="0.25">
      <c r="A43" s="18">
        <f>SUBTOTAL(3,$B$10:B43)</f>
        <v>34</v>
      </c>
      <c r="B43" s="28" t="s">
        <v>80</v>
      </c>
      <c r="C43" s="29">
        <v>23682</v>
      </c>
      <c r="D43" s="28"/>
      <c r="E43" s="18"/>
      <c r="F43" s="30" t="s">
        <v>128</v>
      </c>
      <c r="G43" s="18">
        <v>3.66</v>
      </c>
      <c r="H43" s="18"/>
      <c r="I43" s="22"/>
      <c r="J43" s="18"/>
      <c r="K43" s="18"/>
      <c r="L43" s="18"/>
      <c r="M43" s="22">
        <v>0.25</v>
      </c>
      <c r="N43" s="18"/>
      <c r="O43" s="23">
        <v>10706</v>
      </c>
      <c r="P43" s="24">
        <v>37742</v>
      </c>
      <c r="Q43" s="18">
        <v>22</v>
      </c>
      <c r="R43" s="18">
        <v>2</v>
      </c>
      <c r="S43" s="18">
        <f t="shared" si="0"/>
        <v>266</v>
      </c>
      <c r="T43" s="18">
        <v>60.07</v>
      </c>
      <c r="U43" s="20">
        <v>45839</v>
      </c>
      <c r="V43" s="18" t="s">
        <v>41</v>
      </c>
      <c r="W43" s="18"/>
      <c r="X43" s="26">
        <v>171288000</v>
      </c>
      <c r="Y43" s="45" t="s">
        <v>144</v>
      </c>
      <c r="Z43" s="31" t="s">
        <v>98</v>
      </c>
    </row>
    <row r="44" spans="1:26" s="7" customFormat="1" ht="270" x14ac:dyDescent="0.25">
      <c r="A44" s="18">
        <f>SUBTOTAL(3,$B$10:B44)</f>
        <v>35</v>
      </c>
      <c r="B44" s="28" t="s">
        <v>81</v>
      </c>
      <c r="C44" s="29">
        <v>28489</v>
      </c>
      <c r="D44" s="28"/>
      <c r="E44" s="18"/>
      <c r="F44" s="30" t="s">
        <v>129</v>
      </c>
      <c r="G44" s="18">
        <v>3.33</v>
      </c>
      <c r="H44" s="18">
        <v>0.2</v>
      </c>
      <c r="I44" s="22"/>
      <c r="J44" s="18"/>
      <c r="K44" s="18"/>
      <c r="L44" s="18"/>
      <c r="M44" s="22">
        <v>0.25</v>
      </c>
      <c r="N44" s="18"/>
      <c r="O44" s="23">
        <v>10325</v>
      </c>
      <c r="P44" s="24">
        <v>41487</v>
      </c>
      <c r="Q44" s="18">
        <v>11</v>
      </c>
      <c r="R44" s="18">
        <v>11</v>
      </c>
      <c r="S44" s="18">
        <f t="shared" si="0"/>
        <v>143</v>
      </c>
      <c r="T44" s="18">
        <v>47.06</v>
      </c>
      <c r="U44" s="20">
        <v>45839</v>
      </c>
      <c r="V44" s="18"/>
      <c r="W44" s="18" t="s">
        <v>41</v>
      </c>
      <c r="X44" s="26">
        <v>712442250</v>
      </c>
      <c r="Y44" s="45" t="s">
        <v>141</v>
      </c>
      <c r="Z44" s="31" t="s">
        <v>99</v>
      </c>
    </row>
    <row r="45" spans="1:26" s="7" customFormat="1" ht="270" x14ac:dyDescent="0.25">
      <c r="A45" s="18">
        <f>SUBTOTAL(3,$B$10:B45)</f>
        <v>36</v>
      </c>
      <c r="B45" s="28" t="s">
        <v>82</v>
      </c>
      <c r="C45" s="29">
        <v>25491</v>
      </c>
      <c r="D45" s="28"/>
      <c r="E45" s="18"/>
      <c r="F45" s="30" t="s">
        <v>130</v>
      </c>
      <c r="G45" s="27">
        <v>3</v>
      </c>
      <c r="H45" s="18"/>
      <c r="I45" s="22"/>
      <c r="J45" s="18"/>
      <c r="K45" s="18"/>
      <c r="L45" s="18"/>
      <c r="M45" s="22">
        <v>0.25</v>
      </c>
      <c r="N45" s="18"/>
      <c r="O45" s="23">
        <v>8775</v>
      </c>
      <c r="P45" s="24">
        <v>37257</v>
      </c>
      <c r="Q45" s="18">
        <v>13</v>
      </c>
      <c r="R45" s="18">
        <v>8</v>
      </c>
      <c r="S45" s="18">
        <f t="shared" si="0"/>
        <v>164</v>
      </c>
      <c r="T45" s="18">
        <v>55.08</v>
      </c>
      <c r="U45" s="20">
        <v>45839</v>
      </c>
      <c r="V45" s="18"/>
      <c r="W45" s="18" t="s">
        <v>41</v>
      </c>
      <c r="X45" s="26">
        <v>644962500</v>
      </c>
      <c r="Y45" s="45" t="s">
        <v>141</v>
      </c>
      <c r="Z45" s="31" t="s">
        <v>99</v>
      </c>
    </row>
    <row r="46" spans="1:26" s="7" customFormat="1" ht="270" x14ac:dyDescent="0.25">
      <c r="A46" s="18">
        <f>SUBTOTAL(3,$B$10:B46)</f>
        <v>37</v>
      </c>
      <c r="B46" s="28" t="s">
        <v>83</v>
      </c>
      <c r="C46" s="29">
        <v>24867</v>
      </c>
      <c r="D46" s="28"/>
      <c r="E46" s="18"/>
      <c r="F46" s="30" t="s">
        <v>131</v>
      </c>
      <c r="G46" s="27">
        <v>3</v>
      </c>
      <c r="H46" s="18"/>
      <c r="I46" s="22"/>
      <c r="J46" s="18"/>
      <c r="K46" s="18"/>
      <c r="L46" s="18"/>
      <c r="M46" s="22">
        <v>0.25</v>
      </c>
      <c r="N46" s="18"/>
      <c r="O46" s="23">
        <v>8775</v>
      </c>
      <c r="P46" s="24">
        <v>41548</v>
      </c>
      <c r="Q46" s="18">
        <v>11</v>
      </c>
      <c r="R46" s="18">
        <v>9</v>
      </c>
      <c r="S46" s="18">
        <f t="shared" si="0"/>
        <v>141</v>
      </c>
      <c r="T46" s="18">
        <v>57.05</v>
      </c>
      <c r="U46" s="20">
        <v>45839</v>
      </c>
      <c r="V46" s="18"/>
      <c r="W46" s="18" t="s">
        <v>41</v>
      </c>
      <c r="X46" s="26">
        <v>605475000</v>
      </c>
      <c r="Y46" s="45" t="s">
        <v>141</v>
      </c>
      <c r="Z46" s="31" t="s">
        <v>99</v>
      </c>
    </row>
    <row r="47" spans="1:26" ht="270" x14ac:dyDescent="0.25">
      <c r="A47" s="18">
        <f>SUBTOTAL(3,$B$10:B47)</f>
        <v>38</v>
      </c>
      <c r="B47" s="28" t="s">
        <v>84</v>
      </c>
      <c r="C47" s="29">
        <v>28952</v>
      </c>
      <c r="D47" s="28"/>
      <c r="E47" s="18"/>
      <c r="F47" s="30" t="s">
        <v>134</v>
      </c>
      <c r="G47" s="18">
        <v>3.99</v>
      </c>
      <c r="H47" s="18"/>
      <c r="I47" s="22"/>
      <c r="J47" s="18"/>
      <c r="K47" s="18"/>
      <c r="L47" s="18"/>
      <c r="M47" s="22">
        <v>0.25</v>
      </c>
      <c r="N47" s="18"/>
      <c r="O47" s="23">
        <v>11677</v>
      </c>
      <c r="P47" s="24">
        <v>38169</v>
      </c>
      <c r="Q47" s="18">
        <v>21</v>
      </c>
      <c r="R47" s="33" t="s">
        <v>133</v>
      </c>
      <c r="S47" s="18">
        <f t="shared" si="0"/>
        <v>252</v>
      </c>
      <c r="T47" s="18">
        <v>46.02</v>
      </c>
      <c r="U47" s="20">
        <v>45839</v>
      </c>
      <c r="V47" s="18"/>
      <c r="W47" s="18" t="s">
        <v>41</v>
      </c>
      <c r="X47" s="26">
        <v>962836875</v>
      </c>
      <c r="Y47" s="45" t="s">
        <v>141</v>
      </c>
      <c r="Z47" s="31" t="s">
        <v>99</v>
      </c>
    </row>
    <row r="48" spans="1:26" ht="270" x14ac:dyDescent="0.25">
      <c r="A48" s="18">
        <f>SUBTOTAL(3,$B$10:B48)</f>
        <v>39</v>
      </c>
      <c r="B48" s="28" t="s">
        <v>85</v>
      </c>
      <c r="C48" s="29">
        <v>30283</v>
      </c>
      <c r="D48" s="28"/>
      <c r="E48" s="18"/>
      <c r="F48" s="30" t="s">
        <v>132</v>
      </c>
      <c r="G48" s="18">
        <v>2.34</v>
      </c>
      <c r="H48" s="27">
        <v>0.15</v>
      </c>
      <c r="I48" s="22"/>
      <c r="J48" s="18"/>
      <c r="K48" s="18"/>
      <c r="L48" s="18"/>
      <c r="M48" s="22">
        <v>0.25</v>
      </c>
      <c r="N48" s="18"/>
      <c r="O48" s="23">
        <v>7283</v>
      </c>
      <c r="P48" s="24">
        <v>42370</v>
      </c>
      <c r="Q48" s="18">
        <v>9</v>
      </c>
      <c r="R48" s="18">
        <v>6</v>
      </c>
      <c r="S48" s="18">
        <f t="shared" si="0"/>
        <v>114</v>
      </c>
      <c r="T48" s="18">
        <v>42.07</v>
      </c>
      <c r="U48" s="20">
        <v>45839</v>
      </c>
      <c r="V48" s="18"/>
      <c r="W48" s="18" t="s">
        <v>41</v>
      </c>
      <c r="X48" s="26">
        <v>480694500</v>
      </c>
      <c r="Y48" s="45" t="s">
        <v>141</v>
      </c>
      <c r="Z48" s="31" t="s">
        <v>99</v>
      </c>
    </row>
    <row r="49" spans="1:27" s="17" customFormat="1" ht="18.75" x14ac:dyDescent="0.25">
      <c r="A49" s="9" t="s">
        <v>16</v>
      </c>
      <c r="B49" s="12" t="s">
        <v>17</v>
      </c>
      <c r="C49" s="4"/>
      <c r="D49" s="4"/>
      <c r="E49" s="4"/>
      <c r="F49" s="4"/>
      <c r="G49" s="4"/>
      <c r="H49" s="4"/>
      <c r="I49" s="34"/>
      <c r="J49" s="4"/>
      <c r="K49" s="4"/>
      <c r="L49" s="4"/>
      <c r="M49" s="4"/>
      <c r="N49" s="4"/>
      <c r="O49" s="13"/>
      <c r="P49" s="35"/>
      <c r="Q49" s="4"/>
      <c r="R49" s="4"/>
      <c r="S49" s="4"/>
      <c r="T49" s="4"/>
      <c r="U49" s="36"/>
      <c r="V49" s="4"/>
      <c r="W49" s="4"/>
      <c r="X49" s="37"/>
      <c r="Y49" s="4"/>
      <c r="Z49" s="6"/>
      <c r="AA49" s="7"/>
    </row>
    <row r="50" spans="1:27" s="17" customFormat="1" ht="18.75" x14ac:dyDescent="0.25">
      <c r="A50" s="9"/>
      <c r="B50" s="12"/>
      <c r="C50" s="4"/>
      <c r="D50" s="4"/>
      <c r="E50" s="4"/>
      <c r="F50" s="4"/>
      <c r="G50" s="4"/>
      <c r="H50" s="4"/>
      <c r="I50" s="34"/>
      <c r="J50" s="4"/>
      <c r="K50" s="4"/>
      <c r="L50" s="4"/>
      <c r="M50" s="4"/>
      <c r="N50" s="4"/>
      <c r="O50" s="13"/>
      <c r="P50" s="35"/>
      <c r="Q50" s="4"/>
      <c r="R50" s="4"/>
      <c r="S50" s="4"/>
      <c r="T50" s="4"/>
      <c r="U50" s="36"/>
      <c r="V50" s="4"/>
      <c r="W50" s="4"/>
      <c r="X50" s="37"/>
      <c r="Y50" s="4"/>
      <c r="Z50" s="6"/>
      <c r="AA50" s="7"/>
    </row>
    <row r="51" spans="1:27" s="17" customFormat="1" ht="18.75" x14ac:dyDescent="0.25">
      <c r="A51" s="4"/>
      <c r="B51" s="61" t="s">
        <v>18</v>
      </c>
      <c r="C51" s="61"/>
      <c r="D51" s="3"/>
      <c r="E51" s="3"/>
      <c r="F51" s="3"/>
      <c r="G51" s="3"/>
      <c r="H51" s="3"/>
      <c r="I51" s="38"/>
      <c r="J51" s="3"/>
      <c r="K51" s="3"/>
      <c r="L51" s="3"/>
      <c r="M51" s="3"/>
      <c r="N51" s="3"/>
      <c r="O51" s="13"/>
      <c r="P51" s="14"/>
      <c r="Q51" s="3"/>
      <c r="R51" s="3"/>
      <c r="S51" s="3"/>
      <c r="T51" s="3"/>
      <c r="U51" s="15"/>
      <c r="V51" s="3"/>
      <c r="W51" s="3"/>
      <c r="X51" s="16">
        <f>X9</f>
        <v>37713102111</v>
      </c>
      <c r="Y51" s="3"/>
      <c r="Z51" s="6"/>
      <c r="AA51" s="7"/>
    </row>
    <row r="53" spans="1:27" ht="15.75" x14ac:dyDescent="0.25">
      <c r="B53" s="68" t="s">
        <v>19</v>
      </c>
      <c r="C53" s="68"/>
      <c r="D53" s="68"/>
      <c r="E53" s="68"/>
      <c r="F53" s="68"/>
      <c r="Q53" s="65" t="s">
        <v>147</v>
      </c>
      <c r="R53" s="65"/>
      <c r="S53" s="65"/>
      <c r="T53" s="65"/>
      <c r="U53" s="65"/>
      <c r="V53" s="65"/>
      <c r="W53" s="39"/>
      <c r="X53" s="40"/>
    </row>
    <row r="54" spans="1:27" ht="15.75" x14ac:dyDescent="0.25">
      <c r="B54" s="69" t="s">
        <v>37</v>
      </c>
      <c r="C54" s="69"/>
      <c r="D54" s="69"/>
      <c r="E54" s="69"/>
      <c r="F54" s="69"/>
      <c r="Q54" s="65"/>
      <c r="R54" s="65"/>
      <c r="S54" s="65"/>
      <c r="T54" s="65"/>
      <c r="U54" s="65"/>
      <c r="V54" s="65"/>
      <c r="W54" s="41"/>
      <c r="X54" s="42"/>
    </row>
    <row r="59" spans="1:27" x14ac:dyDescent="0.25">
      <c r="B59" s="43"/>
      <c r="C59" s="43"/>
      <c r="D59" s="43"/>
      <c r="R59" s="66"/>
      <c r="S59" s="66"/>
      <c r="T59" s="66"/>
      <c r="U59" s="66"/>
      <c r="V59" s="66"/>
    </row>
  </sheetData>
  <autoFilter ref="A8:AA51"/>
  <mergeCells count="23">
    <mergeCell ref="Q53:V54"/>
    <mergeCell ref="R59:V59"/>
    <mergeCell ref="A1:Y1"/>
    <mergeCell ref="B53:F53"/>
    <mergeCell ref="B54:F54"/>
    <mergeCell ref="U6:U7"/>
    <mergeCell ref="V6:W6"/>
    <mergeCell ref="X6:X7"/>
    <mergeCell ref="Y6:Y7"/>
    <mergeCell ref="B3:Y3"/>
    <mergeCell ref="B2:Y2"/>
    <mergeCell ref="Z6:Z7"/>
    <mergeCell ref="B51:C51"/>
    <mergeCell ref="B4:Y4"/>
    <mergeCell ref="A6:A7"/>
    <mergeCell ref="B6:B7"/>
    <mergeCell ref="C6:D6"/>
    <mergeCell ref="E6:E7"/>
    <mergeCell ref="F6:F7"/>
    <mergeCell ref="G6:N6"/>
    <mergeCell ref="O6:O7"/>
    <mergeCell ref="P6:S6"/>
    <mergeCell ref="T6:T7"/>
  </mergeCells>
  <pageMargins left="0.51181102362204722" right="0.19685039370078741" top="0.47244094488188981" bottom="0.36" header="0.27559055118110237" footer="0.31"/>
  <pageSetup paperSize="9" scale="70" orientation="landscape"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2"/>
  <sheetViews>
    <sheetView tabSelected="1" topLeftCell="B4" zoomScaleNormal="100" zoomScaleSheetLayoutView="100" workbookViewId="0">
      <selection activeCell="D7" sqref="D7:Y7"/>
    </sheetView>
  </sheetViews>
  <sheetFormatPr defaultRowHeight="15" x14ac:dyDescent="0.25"/>
  <cols>
    <col min="1" max="1" width="4" style="5" customWidth="1"/>
    <col min="2" max="2" width="9" style="5" customWidth="1"/>
    <col min="3" max="3" width="10.5703125" style="5" customWidth="1"/>
    <col min="4" max="4" width="10.140625" style="5" customWidth="1"/>
    <col min="5" max="5" width="6.140625" style="5" customWidth="1"/>
    <col min="6" max="6" width="9.28515625" style="5" customWidth="1"/>
    <col min="7" max="7" width="6" style="5" customWidth="1"/>
    <col min="8" max="8" width="5.140625" style="5" bestFit="1" customWidth="1"/>
    <col min="9" max="11" width="7" style="5" customWidth="1"/>
    <col min="12" max="12" width="7.42578125" style="5" customWidth="1"/>
    <col min="13" max="13" width="6.140625" style="5" customWidth="1"/>
    <col min="14" max="14" width="8.28515625" style="5" customWidth="1"/>
    <col min="15" max="15" width="9.140625" style="5" customWidth="1"/>
    <col min="16" max="16" width="12.140625" style="5" customWidth="1"/>
    <col min="17" max="17" width="6.42578125" style="5" customWidth="1"/>
    <col min="18" max="18" width="6.28515625" style="5" customWidth="1"/>
    <col min="19" max="19" width="6.5703125" style="5" customWidth="1"/>
    <col min="20" max="20" width="7.28515625" style="5" customWidth="1"/>
    <col min="21" max="21" width="12.140625" style="5" customWidth="1"/>
    <col min="22" max="22" width="5" style="5" bestFit="1" customWidth="1"/>
    <col min="23" max="23" width="5.42578125" style="5" customWidth="1"/>
    <col min="24" max="24" width="14.42578125" style="44" customWidth="1"/>
    <col min="25" max="25" width="36.85546875" style="59" customWidth="1"/>
    <col min="26" max="26" width="0" style="6" hidden="1" customWidth="1"/>
    <col min="27" max="27" width="0" style="7" hidden="1" customWidth="1"/>
    <col min="28" max="16384" width="9.140625" style="5"/>
  </cols>
  <sheetData>
    <row r="1" spans="1:27" ht="15.75" hidden="1" x14ac:dyDescent="0.25">
      <c r="A1" s="1"/>
      <c r="B1" s="70" t="s">
        <v>42</v>
      </c>
      <c r="C1" s="70"/>
      <c r="D1" s="70"/>
      <c r="E1" s="70"/>
      <c r="F1" s="68" t="s">
        <v>7</v>
      </c>
      <c r="G1" s="68"/>
      <c r="H1" s="68"/>
      <c r="I1" s="68"/>
      <c r="J1" s="68"/>
      <c r="K1" s="68"/>
      <c r="L1" s="68"/>
      <c r="M1" s="68"/>
      <c r="N1" s="68"/>
      <c r="O1" s="68"/>
      <c r="P1" s="68"/>
      <c r="Q1" s="68"/>
      <c r="R1" s="68"/>
      <c r="S1" s="68"/>
      <c r="T1" s="68"/>
      <c r="U1" s="68"/>
      <c r="V1" s="68"/>
      <c r="W1" s="68"/>
      <c r="X1" s="68"/>
      <c r="Y1" s="55"/>
    </row>
    <row r="2" spans="1:27" ht="16.5" hidden="1" x14ac:dyDescent="0.25">
      <c r="A2" s="1"/>
      <c r="B2" s="68" t="s">
        <v>43</v>
      </c>
      <c r="C2" s="68"/>
      <c r="D2" s="68"/>
      <c r="E2" s="68"/>
      <c r="F2" s="71" t="s">
        <v>8</v>
      </c>
      <c r="G2" s="71"/>
      <c r="H2" s="71"/>
      <c r="I2" s="71"/>
      <c r="J2" s="71"/>
      <c r="K2" s="71"/>
      <c r="L2" s="71"/>
      <c r="M2" s="71"/>
      <c r="N2" s="71"/>
      <c r="O2" s="71"/>
      <c r="P2" s="71"/>
      <c r="Q2" s="71"/>
      <c r="R2" s="71"/>
      <c r="S2" s="71"/>
      <c r="T2" s="71"/>
      <c r="U2" s="71"/>
      <c r="V2" s="71"/>
      <c r="W2" s="71"/>
      <c r="X2" s="71"/>
      <c r="Y2" s="55"/>
    </row>
    <row r="3" spans="1:27" ht="15.75" hidden="1" x14ac:dyDescent="0.25">
      <c r="A3" s="1"/>
      <c r="B3" s="1"/>
      <c r="C3" s="1"/>
      <c r="D3" s="1"/>
      <c r="E3" s="1"/>
      <c r="F3" s="1"/>
      <c r="G3" s="1"/>
      <c r="H3" s="1"/>
      <c r="I3" s="1"/>
      <c r="J3" s="1"/>
      <c r="K3" s="1"/>
      <c r="L3" s="1"/>
      <c r="M3" s="1"/>
      <c r="N3" s="1"/>
      <c r="O3" s="1"/>
      <c r="P3" s="1"/>
      <c r="Q3" s="1"/>
      <c r="R3" s="1"/>
      <c r="S3" s="1"/>
      <c r="T3" s="1"/>
      <c r="U3" s="1"/>
      <c r="V3" s="1"/>
      <c r="W3" s="1"/>
      <c r="X3" s="8"/>
      <c r="Y3" s="55"/>
    </row>
    <row r="4" spans="1:27" ht="15.75" x14ac:dyDescent="0.25">
      <c r="A4" s="68" t="s">
        <v>42</v>
      </c>
      <c r="B4" s="68"/>
      <c r="C4" s="68"/>
      <c r="D4" s="51"/>
      <c r="E4" s="51"/>
      <c r="F4" s="51"/>
      <c r="G4" s="51"/>
      <c r="H4" s="51"/>
      <c r="I4" s="51"/>
      <c r="J4" s="51"/>
      <c r="K4" s="68" t="s">
        <v>7</v>
      </c>
      <c r="L4" s="68"/>
      <c r="M4" s="68"/>
      <c r="N4" s="68"/>
      <c r="O4" s="68"/>
      <c r="P4" s="68"/>
      <c r="Q4" s="68"/>
      <c r="R4" s="68"/>
      <c r="S4" s="68"/>
      <c r="T4" s="51"/>
      <c r="U4" s="51"/>
      <c r="V4" s="51"/>
      <c r="W4" s="51"/>
      <c r="X4" s="51"/>
      <c r="Y4" s="56"/>
    </row>
    <row r="5" spans="1:27" ht="15.75" x14ac:dyDescent="0.25">
      <c r="A5" s="68" t="s">
        <v>150</v>
      </c>
      <c r="B5" s="68"/>
      <c r="C5" s="68"/>
      <c r="D5" s="50"/>
      <c r="E5" s="50"/>
      <c r="F5" s="50"/>
      <c r="G5" s="50"/>
      <c r="H5" s="50"/>
      <c r="I5" s="50"/>
      <c r="J5" s="50"/>
      <c r="K5" s="68" t="s">
        <v>151</v>
      </c>
      <c r="L5" s="68"/>
      <c r="M5" s="68"/>
      <c r="N5" s="68"/>
      <c r="O5" s="68"/>
      <c r="P5" s="68"/>
      <c r="Q5" s="68"/>
      <c r="R5" s="68"/>
      <c r="S5" s="68"/>
      <c r="T5" s="50"/>
      <c r="U5" s="50"/>
      <c r="V5" s="50"/>
      <c r="W5" s="50"/>
      <c r="X5" s="50"/>
      <c r="Y5" s="56"/>
    </row>
    <row r="6" spans="1:27" ht="15.75" x14ac:dyDescent="0.25">
      <c r="A6" s="1"/>
      <c r="B6" s="50"/>
      <c r="C6" s="50"/>
      <c r="D6" s="50"/>
      <c r="E6" s="50"/>
      <c r="F6" s="50"/>
      <c r="G6" s="50"/>
      <c r="H6" s="50"/>
      <c r="I6" s="50"/>
      <c r="J6" s="50"/>
      <c r="K6" s="50"/>
      <c r="L6" s="50"/>
      <c r="M6" s="50"/>
      <c r="N6" s="50"/>
      <c r="O6" s="50"/>
      <c r="P6" s="50"/>
      <c r="Q6" s="50"/>
      <c r="R6" s="50"/>
      <c r="S6" s="50"/>
      <c r="T6" s="50"/>
      <c r="U6" s="50"/>
      <c r="V6" s="50"/>
      <c r="W6" s="50"/>
      <c r="X6" s="50"/>
      <c r="Y6" s="56"/>
    </row>
    <row r="7" spans="1:27" ht="81.75" customHeight="1" x14ac:dyDescent="0.25">
      <c r="A7" s="1"/>
      <c r="B7" s="52"/>
      <c r="C7" s="52"/>
      <c r="D7" s="72" t="s">
        <v>163</v>
      </c>
      <c r="E7" s="73"/>
      <c r="F7" s="73"/>
      <c r="G7" s="73"/>
      <c r="H7" s="73"/>
      <c r="I7" s="73"/>
      <c r="J7" s="73"/>
      <c r="K7" s="73"/>
      <c r="L7" s="73"/>
      <c r="M7" s="73"/>
      <c r="N7" s="73"/>
      <c r="O7" s="73"/>
      <c r="P7" s="73"/>
      <c r="Q7" s="73"/>
      <c r="R7" s="73"/>
      <c r="S7" s="73"/>
      <c r="T7" s="73"/>
      <c r="U7" s="73"/>
      <c r="V7" s="73"/>
      <c r="W7" s="73"/>
      <c r="X7" s="73"/>
      <c r="Y7" s="73"/>
    </row>
    <row r="8" spans="1:27" ht="15.75" x14ac:dyDescent="0.25">
      <c r="A8" s="1"/>
      <c r="B8" s="1"/>
      <c r="C8" s="1"/>
      <c r="D8" s="1"/>
      <c r="E8" s="1"/>
      <c r="F8" s="1"/>
      <c r="G8" s="1"/>
      <c r="H8" s="1"/>
      <c r="I8" s="1"/>
      <c r="J8" s="1"/>
      <c r="K8" s="1"/>
      <c r="L8" s="1"/>
      <c r="M8" s="1"/>
      <c r="N8" s="1"/>
      <c r="O8" s="1"/>
      <c r="P8" s="1"/>
      <c r="Q8" s="1"/>
      <c r="R8" s="1"/>
      <c r="S8" s="1"/>
      <c r="T8" s="1"/>
      <c r="U8" s="1"/>
      <c r="V8" s="1"/>
      <c r="W8" s="1"/>
      <c r="X8" s="8"/>
      <c r="Y8" s="55"/>
    </row>
    <row r="9" spans="1:27" ht="83.25" customHeight="1" x14ac:dyDescent="0.25">
      <c r="A9" s="61" t="s">
        <v>0</v>
      </c>
      <c r="B9" s="63" t="s">
        <v>1</v>
      </c>
      <c r="C9" s="63" t="s">
        <v>9</v>
      </c>
      <c r="D9" s="63"/>
      <c r="E9" s="63" t="s">
        <v>12</v>
      </c>
      <c r="F9" s="63" t="s">
        <v>36</v>
      </c>
      <c r="G9" s="63" t="s">
        <v>24</v>
      </c>
      <c r="H9" s="63"/>
      <c r="I9" s="63"/>
      <c r="J9" s="63"/>
      <c r="K9" s="63"/>
      <c r="L9" s="63"/>
      <c r="M9" s="63"/>
      <c r="N9" s="63"/>
      <c r="O9" s="64" t="s">
        <v>25</v>
      </c>
      <c r="P9" s="63" t="s">
        <v>30</v>
      </c>
      <c r="Q9" s="63"/>
      <c r="R9" s="63"/>
      <c r="S9" s="63"/>
      <c r="T9" s="63" t="s">
        <v>2</v>
      </c>
      <c r="U9" s="63" t="s">
        <v>31</v>
      </c>
      <c r="V9" s="63" t="s">
        <v>3</v>
      </c>
      <c r="W9" s="63"/>
      <c r="X9" s="63" t="s">
        <v>14</v>
      </c>
      <c r="Y9" s="63" t="s">
        <v>6</v>
      </c>
      <c r="Z9" s="60" t="s">
        <v>86</v>
      </c>
    </row>
    <row r="10" spans="1:27" ht="90.75" customHeight="1" x14ac:dyDescent="0.25">
      <c r="A10" s="61"/>
      <c r="B10" s="63"/>
      <c r="C10" s="10" t="s">
        <v>10</v>
      </c>
      <c r="D10" s="10" t="s">
        <v>11</v>
      </c>
      <c r="E10" s="63"/>
      <c r="F10" s="63"/>
      <c r="G10" s="11" t="s">
        <v>13</v>
      </c>
      <c r="H10" s="11" t="s">
        <v>21</v>
      </c>
      <c r="I10" s="11" t="s">
        <v>23</v>
      </c>
      <c r="J10" s="11" t="s">
        <v>22</v>
      </c>
      <c r="K10" s="11" t="s">
        <v>32</v>
      </c>
      <c r="L10" s="11" t="s">
        <v>33</v>
      </c>
      <c r="M10" s="11" t="s">
        <v>34</v>
      </c>
      <c r="N10" s="11" t="s">
        <v>35</v>
      </c>
      <c r="O10" s="64"/>
      <c r="P10" s="11" t="s">
        <v>26</v>
      </c>
      <c r="Q10" s="11" t="s">
        <v>27</v>
      </c>
      <c r="R10" s="11" t="s">
        <v>28</v>
      </c>
      <c r="S10" s="11" t="s">
        <v>29</v>
      </c>
      <c r="T10" s="63"/>
      <c r="U10" s="63"/>
      <c r="V10" s="11" t="s">
        <v>4</v>
      </c>
      <c r="W10" s="11" t="s">
        <v>5</v>
      </c>
      <c r="X10" s="63"/>
      <c r="Y10" s="63"/>
      <c r="Z10" s="60"/>
    </row>
    <row r="11" spans="1:27" ht="15.75" x14ac:dyDescent="0.25">
      <c r="A11" s="2">
        <v>1</v>
      </c>
      <c r="B11" s="2">
        <v>2</v>
      </c>
      <c r="C11" s="2">
        <v>3</v>
      </c>
      <c r="D11" s="2">
        <v>4</v>
      </c>
      <c r="E11" s="2">
        <v>5</v>
      </c>
      <c r="F11" s="2">
        <v>6</v>
      </c>
      <c r="G11" s="2">
        <v>7</v>
      </c>
      <c r="H11" s="2">
        <v>8</v>
      </c>
      <c r="I11" s="2">
        <v>9</v>
      </c>
      <c r="J11" s="2">
        <v>10</v>
      </c>
      <c r="K11" s="2">
        <v>11</v>
      </c>
      <c r="L11" s="2">
        <v>12</v>
      </c>
      <c r="M11" s="2">
        <v>13</v>
      </c>
      <c r="N11" s="2">
        <v>14</v>
      </c>
      <c r="O11" s="2">
        <v>15</v>
      </c>
      <c r="P11" s="2">
        <v>16</v>
      </c>
      <c r="Q11" s="2">
        <v>17</v>
      </c>
      <c r="R11" s="2">
        <v>18</v>
      </c>
      <c r="S11" s="2">
        <v>19</v>
      </c>
      <c r="T11" s="2">
        <v>20</v>
      </c>
      <c r="U11" s="2">
        <v>21</v>
      </c>
      <c r="V11" s="2">
        <v>22</v>
      </c>
      <c r="W11" s="2">
        <v>23</v>
      </c>
      <c r="X11" s="2">
        <v>24</v>
      </c>
      <c r="Y11" s="57">
        <v>25</v>
      </c>
    </row>
    <row r="12" spans="1:27" s="17" customFormat="1" ht="18.75" x14ac:dyDescent="0.25">
      <c r="A12" s="9" t="s">
        <v>15</v>
      </c>
      <c r="B12" s="12" t="s">
        <v>145</v>
      </c>
      <c r="C12" s="3"/>
      <c r="D12" s="3"/>
      <c r="E12" s="3"/>
      <c r="F12" s="3"/>
      <c r="G12" s="3"/>
      <c r="H12" s="3"/>
      <c r="I12" s="3"/>
      <c r="J12" s="3"/>
      <c r="K12" s="3"/>
      <c r="L12" s="3"/>
      <c r="M12" s="3"/>
      <c r="N12" s="3"/>
      <c r="O12" s="13"/>
      <c r="P12" s="14"/>
      <c r="Q12" s="3"/>
      <c r="R12" s="3"/>
      <c r="S12" s="3"/>
      <c r="T12" s="3"/>
      <c r="U12" s="15"/>
      <c r="V12" s="3"/>
      <c r="W12" s="3"/>
      <c r="X12" s="16">
        <f>SUM(X13:X51)</f>
        <v>37144809620</v>
      </c>
      <c r="Y12" s="4"/>
      <c r="Z12" s="6"/>
      <c r="AA12" s="7"/>
    </row>
    <row r="13" spans="1:27" ht="118.5" customHeight="1" x14ac:dyDescent="0.25">
      <c r="A13" s="18">
        <f>SUBTOTAL(3,$B$13:B13)</f>
        <v>1</v>
      </c>
      <c r="B13" s="19" t="s">
        <v>38</v>
      </c>
      <c r="C13" s="53">
        <v>23988</v>
      </c>
      <c r="D13" s="21"/>
      <c r="E13" s="18" t="s">
        <v>40</v>
      </c>
      <c r="F13" s="18" t="s">
        <v>39</v>
      </c>
      <c r="G13" s="18">
        <v>5.42</v>
      </c>
      <c r="H13" s="18">
        <v>0.2</v>
      </c>
      <c r="I13" s="22"/>
      <c r="J13" s="18"/>
      <c r="K13" s="18"/>
      <c r="L13" s="18"/>
      <c r="M13" s="22">
        <v>0.25</v>
      </c>
      <c r="N13" s="18"/>
      <c r="O13" s="23">
        <f>SUM(G13+H13)*1.25*2340</f>
        <v>16438.5</v>
      </c>
      <c r="P13" s="24">
        <v>34700</v>
      </c>
      <c r="Q13" s="18">
        <v>30</v>
      </c>
      <c r="R13" s="47">
        <v>6</v>
      </c>
      <c r="S13" s="18">
        <f t="shared" ref="S13:S51" si="0">(Q13*12)+R13</f>
        <v>366</v>
      </c>
      <c r="T13" s="25">
        <v>59.09</v>
      </c>
      <c r="U13" s="53">
        <v>45839</v>
      </c>
      <c r="V13" s="18" t="s">
        <v>41</v>
      </c>
      <c r="W13" s="18"/>
      <c r="X13" s="26">
        <v>752061375</v>
      </c>
      <c r="Y13" s="58" t="s">
        <v>152</v>
      </c>
      <c r="Z13" s="6" t="s">
        <v>87</v>
      </c>
    </row>
    <row r="14" spans="1:27" ht="102" customHeight="1" x14ac:dyDescent="0.25">
      <c r="A14" s="18">
        <f>SUBTOTAL(3,$B$13:B14)</f>
        <v>2</v>
      </c>
      <c r="B14" s="19" t="s">
        <v>45</v>
      </c>
      <c r="C14" s="53">
        <v>24938</v>
      </c>
      <c r="D14" s="21"/>
      <c r="E14" s="18" t="s">
        <v>49</v>
      </c>
      <c r="F14" s="18" t="s">
        <v>46</v>
      </c>
      <c r="G14" s="18">
        <v>4.9800000000000004</v>
      </c>
      <c r="H14" s="18"/>
      <c r="I14" s="22">
        <v>0.09</v>
      </c>
      <c r="J14" s="18"/>
      <c r="K14" s="18"/>
      <c r="L14" s="18"/>
      <c r="M14" s="22">
        <v>0.25</v>
      </c>
      <c r="N14" s="18"/>
      <c r="O14" s="23">
        <v>15877</v>
      </c>
      <c r="P14" s="24">
        <v>33147</v>
      </c>
      <c r="Q14" s="18">
        <v>37</v>
      </c>
      <c r="R14" s="47">
        <v>9</v>
      </c>
      <c r="S14" s="18">
        <f t="shared" si="0"/>
        <v>453</v>
      </c>
      <c r="T14" s="27">
        <v>57.02</v>
      </c>
      <c r="U14" s="53">
        <v>45839</v>
      </c>
      <c r="V14" s="18" t="s">
        <v>41</v>
      </c>
      <c r="W14" s="18"/>
      <c r="X14" s="26">
        <v>1563932273</v>
      </c>
      <c r="Y14" s="58" t="s">
        <v>153</v>
      </c>
      <c r="Z14" s="6" t="s">
        <v>88</v>
      </c>
    </row>
    <row r="15" spans="1:27" ht="110.25" customHeight="1" x14ac:dyDescent="0.25">
      <c r="A15" s="18">
        <f>SUBTOTAL(3,$B$13:B15)</f>
        <v>3</v>
      </c>
      <c r="B15" s="19" t="s">
        <v>48</v>
      </c>
      <c r="C15" s="53">
        <v>24761</v>
      </c>
      <c r="D15" s="21"/>
      <c r="E15" s="18" t="s">
        <v>49</v>
      </c>
      <c r="F15" s="18" t="s">
        <v>46</v>
      </c>
      <c r="G15" s="18">
        <v>4.6500000000000004</v>
      </c>
      <c r="H15" s="18"/>
      <c r="I15" s="22"/>
      <c r="J15" s="18"/>
      <c r="K15" s="18"/>
      <c r="L15" s="18"/>
      <c r="M15" s="22">
        <v>0.25</v>
      </c>
      <c r="N15" s="18"/>
      <c r="O15" s="23">
        <v>13601</v>
      </c>
      <c r="P15" s="24">
        <v>35217</v>
      </c>
      <c r="Q15" s="18">
        <v>29</v>
      </c>
      <c r="R15" s="47">
        <v>1</v>
      </c>
      <c r="S15" s="18">
        <f t="shared" si="0"/>
        <v>349</v>
      </c>
      <c r="T15" s="18">
        <v>57.08</v>
      </c>
      <c r="U15" s="53">
        <v>45839</v>
      </c>
      <c r="V15" s="18" t="s">
        <v>41</v>
      </c>
      <c r="W15" s="18"/>
      <c r="X15" s="26">
        <v>1166307188</v>
      </c>
      <c r="Y15" s="58" t="s">
        <v>153</v>
      </c>
      <c r="Z15" s="6" t="s">
        <v>88</v>
      </c>
    </row>
    <row r="16" spans="1:27" ht="124.5" customHeight="1" x14ac:dyDescent="0.25">
      <c r="A16" s="18">
        <f>SUBTOTAL(3,$B$13:B16)</f>
        <v>4</v>
      </c>
      <c r="B16" s="28" t="s">
        <v>50</v>
      </c>
      <c r="C16" s="54">
        <v>25486</v>
      </c>
      <c r="D16" s="28"/>
      <c r="E16" s="18" t="s">
        <v>49</v>
      </c>
      <c r="F16" s="30" t="s">
        <v>89</v>
      </c>
      <c r="G16" s="18">
        <v>3.99</v>
      </c>
      <c r="H16" s="18">
        <v>0.2</v>
      </c>
      <c r="I16" s="22"/>
      <c r="J16" s="18"/>
      <c r="K16" s="18"/>
      <c r="L16" s="18"/>
      <c r="M16" s="22">
        <v>0.25</v>
      </c>
      <c r="N16" s="18"/>
      <c r="O16" s="23">
        <v>12256</v>
      </c>
      <c r="P16" s="24">
        <v>36526</v>
      </c>
      <c r="Q16" s="18">
        <v>25</v>
      </c>
      <c r="R16" s="47">
        <v>6</v>
      </c>
      <c r="S16" s="18">
        <f t="shared" si="0"/>
        <v>306</v>
      </c>
      <c r="T16" s="18">
        <v>55.08</v>
      </c>
      <c r="U16" s="53">
        <v>45839</v>
      </c>
      <c r="V16" s="18" t="s">
        <v>41</v>
      </c>
      <c r="W16" s="18"/>
      <c r="X16" s="26">
        <v>1093825688</v>
      </c>
      <c r="Y16" s="58" t="s">
        <v>152</v>
      </c>
      <c r="Z16" s="31" t="s">
        <v>90</v>
      </c>
    </row>
    <row r="17" spans="1:26" ht="107.25" customHeight="1" x14ac:dyDescent="0.25">
      <c r="A17" s="18">
        <f>SUBTOTAL(3,$B$13:B17)</f>
        <v>5</v>
      </c>
      <c r="B17" s="28" t="s">
        <v>51</v>
      </c>
      <c r="C17" s="54">
        <v>25490</v>
      </c>
      <c r="D17" s="28"/>
      <c r="E17" s="18" t="s">
        <v>49</v>
      </c>
      <c r="F17" s="46" t="s">
        <v>100</v>
      </c>
      <c r="G17" s="18">
        <v>4.32</v>
      </c>
      <c r="H17" s="18">
        <v>0.3</v>
      </c>
      <c r="I17" s="22"/>
      <c r="J17" s="22">
        <v>0.08</v>
      </c>
      <c r="K17" s="22">
        <v>0.25</v>
      </c>
      <c r="L17" s="18"/>
      <c r="M17" s="22">
        <v>0.25</v>
      </c>
      <c r="N17" s="18"/>
      <c r="O17" s="23">
        <v>17081</v>
      </c>
      <c r="P17" s="24">
        <v>34578</v>
      </c>
      <c r="Q17" s="18">
        <v>30</v>
      </c>
      <c r="R17" s="47">
        <v>10</v>
      </c>
      <c r="S17" s="18">
        <f t="shared" si="0"/>
        <v>370</v>
      </c>
      <c r="T17" s="18">
        <v>55.08</v>
      </c>
      <c r="U17" s="53">
        <v>45839</v>
      </c>
      <c r="V17" s="18" t="s">
        <v>41</v>
      </c>
      <c r="W17" s="18"/>
      <c r="X17" s="26">
        <v>1571457888</v>
      </c>
      <c r="Y17" s="58" t="s">
        <v>152</v>
      </c>
      <c r="Z17" s="31" t="s">
        <v>91</v>
      </c>
    </row>
    <row r="18" spans="1:26" ht="117.75" customHeight="1" x14ac:dyDescent="0.25">
      <c r="A18" s="18">
        <f>SUBTOTAL(3,$B$13:B18)</f>
        <v>6</v>
      </c>
      <c r="B18" s="28" t="s">
        <v>52</v>
      </c>
      <c r="C18" s="54">
        <v>25574</v>
      </c>
      <c r="D18" s="28"/>
      <c r="E18" s="18" t="s">
        <v>49</v>
      </c>
      <c r="F18" s="46" t="s">
        <v>101</v>
      </c>
      <c r="G18" s="18">
        <v>4.6500000000000004</v>
      </c>
      <c r="H18" s="18"/>
      <c r="I18" s="22"/>
      <c r="J18" s="22">
        <v>0.16</v>
      </c>
      <c r="K18" s="22">
        <v>0.25</v>
      </c>
      <c r="L18" s="18"/>
      <c r="M18" s="22">
        <v>0.25</v>
      </c>
      <c r="N18" s="18"/>
      <c r="O18" s="23">
        <v>18062</v>
      </c>
      <c r="P18" s="24">
        <v>35855</v>
      </c>
      <c r="Q18" s="18">
        <v>27</v>
      </c>
      <c r="R18" s="47">
        <v>4</v>
      </c>
      <c r="S18" s="18">
        <f t="shared" si="0"/>
        <v>328</v>
      </c>
      <c r="T18" s="18">
        <v>55.05</v>
      </c>
      <c r="U18" s="53">
        <v>45839</v>
      </c>
      <c r="V18" s="18" t="s">
        <v>41</v>
      </c>
      <c r="W18" s="18"/>
      <c r="X18" s="26">
        <v>1666261935</v>
      </c>
      <c r="Y18" s="58" t="s">
        <v>153</v>
      </c>
      <c r="Z18" s="31" t="s">
        <v>91</v>
      </c>
    </row>
    <row r="19" spans="1:26" ht="113.25" customHeight="1" x14ac:dyDescent="0.25">
      <c r="A19" s="18">
        <f>SUBTOTAL(3,$B$13:B19)</f>
        <v>7</v>
      </c>
      <c r="B19" s="28" t="s">
        <v>53</v>
      </c>
      <c r="C19" s="54">
        <v>24893</v>
      </c>
      <c r="D19" s="28"/>
      <c r="E19" s="18" t="s">
        <v>49</v>
      </c>
      <c r="F19" s="46" t="s">
        <v>102</v>
      </c>
      <c r="G19" s="18">
        <v>4.9800000000000004</v>
      </c>
      <c r="H19" s="18">
        <v>0.3</v>
      </c>
      <c r="I19" s="22">
        <v>0.11</v>
      </c>
      <c r="J19" s="18"/>
      <c r="K19" s="18"/>
      <c r="L19" s="18"/>
      <c r="M19" s="22">
        <v>0.25</v>
      </c>
      <c r="N19" s="18"/>
      <c r="O19" s="23">
        <v>17046</v>
      </c>
      <c r="P19" s="24">
        <v>32387</v>
      </c>
      <c r="Q19" s="18">
        <v>36</v>
      </c>
      <c r="R19" s="47">
        <v>10</v>
      </c>
      <c r="S19" s="18">
        <f t="shared" si="0"/>
        <v>442</v>
      </c>
      <c r="T19" s="18">
        <v>57.04</v>
      </c>
      <c r="U19" s="53">
        <v>45839</v>
      </c>
      <c r="V19" s="18" t="s">
        <v>41</v>
      </c>
      <c r="W19" s="18"/>
      <c r="X19" s="26">
        <v>1636446240</v>
      </c>
      <c r="Y19" s="58" t="s">
        <v>152</v>
      </c>
      <c r="Z19" s="31" t="s">
        <v>92</v>
      </c>
    </row>
    <row r="20" spans="1:26" ht="126.75" customHeight="1" x14ac:dyDescent="0.25">
      <c r="A20" s="18">
        <f>SUBTOTAL(3,$B$13:B20)</f>
        <v>8</v>
      </c>
      <c r="B20" s="28" t="s">
        <v>54</v>
      </c>
      <c r="C20" s="54"/>
      <c r="D20" s="32">
        <v>31133</v>
      </c>
      <c r="E20" s="18" t="s">
        <v>49</v>
      </c>
      <c r="F20" s="46" t="s">
        <v>103</v>
      </c>
      <c r="G20" s="18">
        <v>3.66</v>
      </c>
      <c r="H20" s="18"/>
      <c r="I20" s="22"/>
      <c r="J20" s="18"/>
      <c r="K20" s="18"/>
      <c r="L20" s="18">
        <v>0.1</v>
      </c>
      <c r="M20" s="22">
        <v>0.25</v>
      </c>
      <c r="N20" s="18"/>
      <c r="O20" s="23">
        <v>10940</v>
      </c>
      <c r="P20" s="24">
        <v>39114</v>
      </c>
      <c r="Q20" s="18">
        <v>18</v>
      </c>
      <c r="R20" s="47">
        <v>5</v>
      </c>
      <c r="S20" s="18">
        <f t="shared" si="0"/>
        <v>221</v>
      </c>
      <c r="T20" s="18">
        <v>40.03</v>
      </c>
      <c r="U20" s="53">
        <v>45839</v>
      </c>
      <c r="V20" s="18"/>
      <c r="W20" s="18" t="s">
        <v>41</v>
      </c>
      <c r="X20" s="26">
        <v>843058125</v>
      </c>
      <c r="Y20" s="58" t="s">
        <v>154</v>
      </c>
      <c r="Z20" s="31" t="s">
        <v>92</v>
      </c>
    </row>
    <row r="21" spans="1:26" ht="108.75" customHeight="1" x14ac:dyDescent="0.25">
      <c r="A21" s="18">
        <f>SUBTOTAL(3,$B$13:B21)</f>
        <v>9</v>
      </c>
      <c r="B21" s="28" t="s">
        <v>55</v>
      </c>
      <c r="C21" s="54">
        <v>25325</v>
      </c>
      <c r="D21" s="28"/>
      <c r="E21" s="18" t="s">
        <v>135</v>
      </c>
      <c r="F21" s="30" t="s">
        <v>104</v>
      </c>
      <c r="G21" s="18">
        <f>4.06*1.13</f>
        <v>4.5877999999999988</v>
      </c>
      <c r="H21" s="18">
        <v>0.2</v>
      </c>
      <c r="I21" s="22"/>
      <c r="J21" s="18"/>
      <c r="K21" s="18"/>
      <c r="L21" s="18"/>
      <c r="M21" s="22">
        <v>0.25</v>
      </c>
      <c r="N21" s="18"/>
      <c r="O21" s="23">
        <v>14004</v>
      </c>
      <c r="P21" s="24">
        <v>32540</v>
      </c>
      <c r="Q21" s="18">
        <v>36</v>
      </c>
      <c r="R21" s="47">
        <v>5</v>
      </c>
      <c r="S21" s="18">
        <f t="shared" si="0"/>
        <v>437</v>
      </c>
      <c r="T21" s="18">
        <v>56.01</v>
      </c>
      <c r="U21" s="53">
        <v>45839</v>
      </c>
      <c r="V21" s="18" t="s">
        <v>41</v>
      </c>
      <c r="W21" s="18"/>
      <c r="X21" s="26">
        <v>1298900216</v>
      </c>
      <c r="Y21" s="58" t="s">
        <v>155</v>
      </c>
      <c r="Z21" s="31" t="s">
        <v>93</v>
      </c>
    </row>
    <row r="22" spans="1:26" ht="187.5" customHeight="1" x14ac:dyDescent="0.25">
      <c r="A22" s="18">
        <f>SUBTOTAL(3,$B$13:B22)</f>
        <v>10</v>
      </c>
      <c r="B22" s="28" t="s">
        <v>56</v>
      </c>
      <c r="C22" s="54">
        <v>26554</v>
      </c>
      <c r="D22" s="28"/>
      <c r="E22" s="18" t="s">
        <v>49</v>
      </c>
      <c r="F22" s="30" t="s">
        <v>105</v>
      </c>
      <c r="G22" s="18">
        <v>3.66</v>
      </c>
      <c r="H22" s="27">
        <v>0.25</v>
      </c>
      <c r="I22" s="22"/>
      <c r="J22" s="18"/>
      <c r="K22" s="18"/>
      <c r="L22" s="18"/>
      <c r="M22" s="22">
        <v>0.25</v>
      </c>
      <c r="N22" s="18"/>
      <c r="O22" s="23">
        <v>11437</v>
      </c>
      <c r="P22" s="24">
        <v>34578</v>
      </c>
      <c r="Q22" s="18">
        <v>21</v>
      </c>
      <c r="R22" s="47">
        <v>5</v>
      </c>
      <c r="S22" s="18">
        <f t="shared" si="0"/>
        <v>257</v>
      </c>
      <c r="T22" s="18">
        <v>52.09</v>
      </c>
      <c r="U22" s="53">
        <v>45839</v>
      </c>
      <c r="V22" s="18" t="s">
        <v>41</v>
      </c>
      <c r="W22" s="18"/>
      <c r="X22" s="26">
        <v>1135097438</v>
      </c>
      <c r="Y22" s="58" t="s">
        <v>156</v>
      </c>
      <c r="Z22" s="31" t="s">
        <v>94</v>
      </c>
    </row>
    <row r="23" spans="1:26" ht="120" x14ac:dyDescent="0.25">
      <c r="A23" s="18">
        <f>SUBTOTAL(3,$B$13:B23)</f>
        <v>11</v>
      </c>
      <c r="B23" s="28" t="s">
        <v>57</v>
      </c>
      <c r="C23" s="54"/>
      <c r="D23" s="32">
        <v>30864</v>
      </c>
      <c r="E23" s="18" t="s">
        <v>49</v>
      </c>
      <c r="F23" s="30" t="s">
        <v>106</v>
      </c>
      <c r="G23" s="27">
        <v>3</v>
      </c>
      <c r="H23" s="27">
        <v>0.25</v>
      </c>
      <c r="I23" s="22"/>
      <c r="J23" s="18"/>
      <c r="K23" s="18"/>
      <c r="L23" s="18"/>
      <c r="M23" s="22">
        <v>0.25</v>
      </c>
      <c r="N23" s="18"/>
      <c r="O23" s="23">
        <v>9506</v>
      </c>
      <c r="P23" s="24">
        <v>41334</v>
      </c>
      <c r="Q23" s="18">
        <v>12</v>
      </c>
      <c r="R23" s="47">
        <v>4</v>
      </c>
      <c r="S23" s="18">
        <f t="shared" si="0"/>
        <v>148</v>
      </c>
      <c r="T23" s="18">
        <v>40.11</v>
      </c>
      <c r="U23" s="53">
        <v>45839</v>
      </c>
      <c r="V23" s="18"/>
      <c r="W23" s="18" t="s">
        <v>41</v>
      </c>
      <c r="X23" s="26">
        <v>663060938</v>
      </c>
      <c r="Y23" s="58" t="s">
        <v>157</v>
      </c>
      <c r="Z23" s="31" t="s">
        <v>94</v>
      </c>
    </row>
    <row r="24" spans="1:26" ht="120" x14ac:dyDescent="0.25">
      <c r="A24" s="18">
        <f>SUBTOTAL(3,$B$13:B24)</f>
        <v>12</v>
      </c>
      <c r="B24" s="28" t="s">
        <v>58</v>
      </c>
      <c r="C24" s="54">
        <v>27098</v>
      </c>
      <c r="D24" s="28"/>
      <c r="E24" s="18" t="s">
        <v>49</v>
      </c>
      <c r="F24" s="30" t="s">
        <v>107</v>
      </c>
      <c r="G24" s="18">
        <v>4.32</v>
      </c>
      <c r="H24" s="18">
        <v>0.2</v>
      </c>
      <c r="I24" s="22"/>
      <c r="J24" s="18"/>
      <c r="K24" s="18"/>
      <c r="L24" s="18"/>
      <c r="M24" s="22">
        <v>0.25</v>
      </c>
      <c r="N24" s="18"/>
      <c r="O24" s="23">
        <v>13221</v>
      </c>
      <c r="P24" s="24">
        <v>36892</v>
      </c>
      <c r="Q24" s="18">
        <v>24</v>
      </c>
      <c r="R24" s="47">
        <v>6</v>
      </c>
      <c r="S24" s="18">
        <f t="shared" si="0"/>
        <v>294</v>
      </c>
      <c r="T24" s="18">
        <v>51.03</v>
      </c>
      <c r="U24" s="53">
        <v>45839</v>
      </c>
      <c r="V24" s="18"/>
      <c r="W24" s="18" t="s">
        <v>41</v>
      </c>
      <c r="X24" s="26">
        <v>1160142750</v>
      </c>
      <c r="Y24" s="58" t="s">
        <v>157</v>
      </c>
      <c r="Z24" s="31" t="s">
        <v>94</v>
      </c>
    </row>
    <row r="25" spans="1:26" ht="120" x14ac:dyDescent="0.25">
      <c r="A25" s="18">
        <f>SUBTOTAL(3,$B$13:B25)</f>
        <v>13</v>
      </c>
      <c r="B25" s="28" t="s">
        <v>59</v>
      </c>
      <c r="C25" s="54">
        <v>31040</v>
      </c>
      <c r="D25" s="28"/>
      <c r="E25" s="18" t="s">
        <v>49</v>
      </c>
      <c r="F25" s="30" t="s">
        <v>108</v>
      </c>
      <c r="G25" s="27">
        <v>3</v>
      </c>
      <c r="H25" s="18">
        <v>0.2</v>
      </c>
      <c r="I25" s="22"/>
      <c r="J25" s="18"/>
      <c r="K25" s="18"/>
      <c r="L25" s="18"/>
      <c r="M25" s="22">
        <v>0.25</v>
      </c>
      <c r="N25" s="18"/>
      <c r="O25" s="23">
        <v>9360</v>
      </c>
      <c r="P25" s="24">
        <v>41791</v>
      </c>
      <c r="Q25" s="18">
        <v>11</v>
      </c>
      <c r="R25" s="47">
        <v>1</v>
      </c>
      <c r="S25" s="18">
        <f t="shared" si="0"/>
        <v>133</v>
      </c>
      <c r="T25" s="18">
        <v>40.06</v>
      </c>
      <c r="U25" s="53">
        <v>45839</v>
      </c>
      <c r="V25" s="18"/>
      <c r="W25" s="18" t="s">
        <v>41</v>
      </c>
      <c r="X25" s="26">
        <v>624780000</v>
      </c>
      <c r="Y25" s="58" t="s">
        <v>157</v>
      </c>
      <c r="Z25" s="31" t="s">
        <v>94</v>
      </c>
    </row>
    <row r="26" spans="1:26" ht="120" x14ac:dyDescent="0.25">
      <c r="A26" s="18">
        <f>SUBTOTAL(3,$B$13:B26)</f>
        <v>14</v>
      </c>
      <c r="B26" s="28" t="s">
        <v>60</v>
      </c>
      <c r="C26" s="54">
        <v>30721</v>
      </c>
      <c r="D26" s="28"/>
      <c r="E26" s="18" t="s">
        <v>49</v>
      </c>
      <c r="F26" s="30" t="s">
        <v>109</v>
      </c>
      <c r="G26" s="18">
        <v>2.67</v>
      </c>
      <c r="H26" s="27">
        <v>0.15</v>
      </c>
      <c r="I26" s="22"/>
      <c r="J26" s="18"/>
      <c r="K26" s="18"/>
      <c r="L26" s="18"/>
      <c r="M26" s="22">
        <v>0.25</v>
      </c>
      <c r="N26" s="18"/>
      <c r="O26" s="23">
        <v>8249</v>
      </c>
      <c r="P26" s="24">
        <v>41791</v>
      </c>
      <c r="Q26" s="18">
        <v>11</v>
      </c>
      <c r="R26" s="47">
        <v>0</v>
      </c>
      <c r="S26" s="18">
        <f t="shared" si="0"/>
        <v>132</v>
      </c>
      <c r="T26" s="18">
        <v>41.04</v>
      </c>
      <c r="U26" s="53">
        <v>45839</v>
      </c>
      <c r="V26" s="18"/>
      <c r="W26" s="18" t="s">
        <v>41</v>
      </c>
      <c r="X26" s="26">
        <v>538214625</v>
      </c>
      <c r="Y26" s="58" t="s">
        <v>157</v>
      </c>
      <c r="Z26" s="31" t="s">
        <v>94</v>
      </c>
    </row>
    <row r="27" spans="1:26" ht="120" x14ac:dyDescent="0.25">
      <c r="A27" s="18">
        <f>SUBTOTAL(3,$B$13:B27)</f>
        <v>15</v>
      </c>
      <c r="B27" s="28" t="s">
        <v>61</v>
      </c>
      <c r="C27" s="54">
        <v>32163</v>
      </c>
      <c r="D27" s="28"/>
      <c r="E27" s="18" t="s">
        <v>49</v>
      </c>
      <c r="F27" s="30" t="s">
        <v>110</v>
      </c>
      <c r="G27" s="18">
        <v>3.33</v>
      </c>
      <c r="H27" s="18"/>
      <c r="I27" s="22"/>
      <c r="J27" s="18"/>
      <c r="K27" s="18"/>
      <c r="L27" s="18"/>
      <c r="M27" s="22">
        <v>0.25</v>
      </c>
      <c r="N27" s="18"/>
      <c r="O27" s="23">
        <v>9740</v>
      </c>
      <c r="P27" s="24">
        <v>40422</v>
      </c>
      <c r="Q27" s="18">
        <v>14</v>
      </c>
      <c r="R27" s="47">
        <v>10</v>
      </c>
      <c r="S27" s="18">
        <f t="shared" si="0"/>
        <v>178</v>
      </c>
      <c r="T27" s="18">
        <v>37.049999999999997</v>
      </c>
      <c r="U27" s="53">
        <v>45839</v>
      </c>
      <c r="V27" s="18"/>
      <c r="W27" s="18" t="s">
        <v>41</v>
      </c>
      <c r="X27" s="26">
        <v>715908375</v>
      </c>
      <c r="Y27" s="58" t="s">
        <v>157</v>
      </c>
      <c r="Z27" s="31" t="s">
        <v>94</v>
      </c>
    </row>
    <row r="28" spans="1:26" ht="120" x14ac:dyDescent="0.25">
      <c r="A28" s="18">
        <f>SUBTOTAL(3,$B$13:B28)</f>
        <v>16</v>
      </c>
      <c r="B28" s="28" t="s">
        <v>62</v>
      </c>
      <c r="C28" s="54">
        <v>27533</v>
      </c>
      <c r="D28" s="28"/>
      <c r="E28" s="18" t="s">
        <v>49</v>
      </c>
      <c r="F28" s="30" t="s">
        <v>110</v>
      </c>
      <c r="G28" s="18">
        <v>4.6500000000000004</v>
      </c>
      <c r="H28" s="18"/>
      <c r="I28" s="22"/>
      <c r="J28" s="18"/>
      <c r="K28" s="18"/>
      <c r="L28" s="18"/>
      <c r="M28" s="22">
        <v>0.25</v>
      </c>
      <c r="N28" s="18"/>
      <c r="O28" s="23">
        <v>13601</v>
      </c>
      <c r="P28" s="24">
        <v>36161</v>
      </c>
      <c r="Q28" s="18">
        <v>26</v>
      </c>
      <c r="R28" s="47">
        <v>6</v>
      </c>
      <c r="S28" s="18">
        <f t="shared" si="0"/>
        <v>318</v>
      </c>
      <c r="T28" s="18">
        <v>50.01</v>
      </c>
      <c r="U28" s="53">
        <v>45839</v>
      </c>
      <c r="V28" s="18"/>
      <c r="W28" s="18" t="s">
        <v>41</v>
      </c>
      <c r="X28" s="26">
        <v>1234313438</v>
      </c>
      <c r="Y28" s="58" t="s">
        <v>157</v>
      </c>
      <c r="Z28" s="31" t="s">
        <v>94</v>
      </c>
    </row>
    <row r="29" spans="1:26" ht="120" x14ac:dyDescent="0.25">
      <c r="A29" s="18">
        <f>SUBTOTAL(3,$B$13:B29)</f>
        <v>17</v>
      </c>
      <c r="B29" s="28" t="s">
        <v>63</v>
      </c>
      <c r="C29" s="54">
        <v>29966</v>
      </c>
      <c r="D29" s="28"/>
      <c r="E29" s="18" t="s">
        <v>49</v>
      </c>
      <c r="F29" s="30" t="s">
        <v>111</v>
      </c>
      <c r="G29" s="18">
        <v>3.33</v>
      </c>
      <c r="H29" s="18"/>
      <c r="I29" s="22"/>
      <c r="J29" s="18"/>
      <c r="K29" s="18"/>
      <c r="L29" s="18"/>
      <c r="M29" s="22">
        <v>0.25</v>
      </c>
      <c r="N29" s="18"/>
      <c r="O29" s="23">
        <v>9740</v>
      </c>
      <c r="P29" s="24">
        <v>38626</v>
      </c>
      <c r="Q29" s="18">
        <v>19</v>
      </c>
      <c r="R29" s="47">
        <v>9</v>
      </c>
      <c r="S29" s="18">
        <f t="shared" si="0"/>
        <v>237</v>
      </c>
      <c r="T29" s="18">
        <v>43.05</v>
      </c>
      <c r="U29" s="53">
        <v>45839</v>
      </c>
      <c r="V29" s="18"/>
      <c r="W29" s="18" t="s">
        <v>41</v>
      </c>
      <c r="X29" s="26">
        <v>788960250</v>
      </c>
      <c r="Y29" s="58" t="s">
        <v>157</v>
      </c>
      <c r="Z29" s="31" t="s">
        <v>94</v>
      </c>
    </row>
    <row r="30" spans="1:26" ht="126" x14ac:dyDescent="0.25">
      <c r="A30" s="18">
        <f>SUBTOTAL(3,$B$13:B30)</f>
        <v>18</v>
      </c>
      <c r="B30" s="28" t="s">
        <v>64</v>
      </c>
      <c r="C30" s="54">
        <v>29564</v>
      </c>
      <c r="D30" s="28"/>
      <c r="E30" s="18" t="s">
        <v>49</v>
      </c>
      <c r="F30" s="30" t="s">
        <v>112</v>
      </c>
      <c r="G30" s="18">
        <v>3.99</v>
      </c>
      <c r="H30" s="18"/>
      <c r="I30" s="22"/>
      <c r="J30" s="18"/>
      <c r="K30" s="18"/>
      <c r="L30" s="18"/>
      <c r="M30" s="22">
        <v>0.25</v>
      </c>
      <c r="N30" s="18"/>
      <c r="O30" s="23">
        <v>11671</v>
      </c>
      <c r="P30" s="24">
        <v>39814</v>
      </c>
      <c r="Q30" s="18">
        <v>16</v>
      </c>
      <c r="R30" s="47">
        <v>6</v>
      </c>
      <c r="S30" s="18">
        <f t="shared" si="0"/>
        <v>198</v>
      </c>
      <c r="T30" s="18">
        <v>44.06</v>
      </c>
      <c r="U30" s="53">
        <v>45839</v>
      </c>
      <c r="V30" s="18"/>
      <c r="W30" s="18" t="s">
        <v>41</v>
      </c>
      <c r="X30" s="26">
        <v>884059313</v>
      </c>
      <c r="Y30" s="58" t="s">
        <v>157</v>
      </c>
      <c r="Z30" s="31" t="s">
        <v>94</v>
      </c>
    </row>
    <row r="31" spans="1:26" ht="155.25" customHeight="1" x14ac:dyDescent="0.25">
      <c r="A31" s="18">
        <f>SUBTOTAL(3,$B$13:B31)</f>
        <v>19</v>
      </c>
      <c r="B31" s="28" t="s">
        <v>65</v>
      </c>
      <c r="C31" s="54"/>
      <c r="D31" s="32">
        <v>26299</v>
      </c>
      <c r="E31" s="18" t="s">
        <v>49</v>
      </c>
      <c r="F31" s="30" t="s">
        <v>113</v>
      </c>
      <c r="G31" s="18">
        <v>4.32</v>
      </c>
      <c r="H31" s="27">
        <v>0.25</v>
      </c>
      <c r="I31" s="22"/>
      <c r="J31" s="18"/>
      <c r="K31" s="18"/>
      <c r="L31" s="18"/>
      <c r="M31" s="22">
        <v>0.25</v>
      </c>
      <c r="N31" s="18"/>
      <c r="O31" s="23">
        <v>13376</v>
      </c>
      <c r="P31" s="24">
        <v>37043</v>
      </c>
      <c r="Q31" s="18">
        <v>24</v>
      </c>
      <c r="R31" s="47">
        <v>1</v>
      </c>
      <c r="S31" s="18">
        <f t="shared" si="0"/>
        <v>289</v>
      </c>
      <c r="T31" s="18">
        <v>53.05</v>
      </c>
      <c r="U31" s="53">
        <v>45839</v>
      </c>
      <c r="V31" s="18" t="s">
        <v>41</v>
      </c>
      <c r="W31" s="18"/>
      <c r="X31" s="26">
        <v>1239812438</v>
      </c>
      <c r="Y31" s="58" t="s">
        <v>158</v>
      </c>
      <c r="Z31" s="31" t="s">
        <v>95</v>
      </c>
    </row>
    <row r="32" spans="1:26" ht="161.25" customHeight="1" x14ac:dyDescent="0.25">
      <c r="A32" s="18">
        <f>SUBTOTAL(3,$B$13:B32)</f>
        <v>20</v>
      </c>
      <c r="B32" s="28" t="s">
        <v>66</v>
      </c>
      <c r="C32" s="54">
        <v>26289</v>
      </c>
      <c r="D32" s="28"/>
      <c r="E32" s="18" t="s">
        <v>49</v>
      </c>
      <c r="F32" s="30" t="s">
        <v>114</v>
      </c>
      <c r="G32" s="18">
        <v>3.66</v>
      </c>
      <c r="H32" s="18">
        <v>0.2</v>
      </c>
      <c r="I32" s="22"/>
      <c r="J32" s="18"/>
      <c r="K32" s="18"/>
      <c r="L32" s="18"/>
      <c r="M32" s="22">
        <v>0.25</v>
      </c>
      <c r="N32" s="18"/>
      <c r="O32" s="23">
        <v>11291</v>
      </c>
      <c r="P32" s="24">
        <v>36281</v>
      </c>
      <c r="Q32" s="18">
        <v>26</v>
      </c>
      <c r="R32" s="47">
        <v>2</v>
      </c>
      <c r="S32" s="18">
        <f t="shared" si="0"/>
        <v>314</v>
      </c>
      <c r="T32" s="18">
        <v>53.06</v>
      </c>
      <c r="U32" s="53">
        <v>45839</v>
      </c>
      <c r="V32" s="18" t="s">
        <v>41</v>
      </c>
      <c r="W32" s="18"/>
      <c r="X32" s="26">
        <v>1103646375</v>
      </c>
      <c r="Y32" s="58" t="s">
        <v>158</v>
      </c>
      <c r="Z32" s="31" t="s">
        <v>95</v>
      </c>
    </row>
    <row r="33" spans="1:26" ht="120" customHeight="1" x14ac:dyDescent="0.25">
      <c r="A33" s="18">
        <f>SUBTOTAL(3,$B$13:B33)</f>
        <v>21</v>
      </c>
      <c r="B33" s="28" t="s">
        <v>67</v>
      </c>
      <c r="C33" s="54">
        <v>24163</v>
      </c>
      <c r="D33" s="28"/>
      <c r="E33" s="18" t="s">
        <v>49</v>
      </c>
      <c r="F33" s="30" t="s">
        <v>115</v>
      </c>
      <c r="G33" s="27">
        <v>3</v>
      </c>
      <c r="H33" s="27">
        <v>0.15</v>
      </c>
      <c r="I33" s="22"/>
      <c r="J33" s="18"/>
      <c r="K33" s="18"/>
      <c r="L33" s="18"/>
      <c r="M33" s="22">
        <v>0.25</v>
      </c>
      <c r="N33" s="18"/>
      <c r="O33" s="23">
        <v>9214</v>
      </c>
      <c r="P33" s="24">
        <v>42370</v>
      </c>
      <c r="Q33" s="18">
        <v>9</v>
      </c>
      <c r="R33" s="47">
        <v>6</v>
      </c>
      <c r="S33" s="18">
        <f t="shared" si="0"/>
        <v>114</v>
      </c>
      <c r="T33" s="18">
        <v>59.04</v>
      </c>
      <c r="U33" s="53">
        <v>45839</v>
      </c>
      <c r="V33" s="18"/>
      <c r="W33" s="18" t="s">
        <v>41</v>
      </c>
      <c r="X33" s="26">
        <v>372696188</v>
      </c>
      <c r="Y33" s="58" t="s">
        <v>159</v>
      </c>
      <c r="Z33" s="31" t="s">
        <v>95</v>
      </c>
    </row>
    <row r="34" spans="1:26" ht="157.5" customHeight="1" x14ac:dyDescent="0.25">
      <c r="A34" s="18">
        <f>SUBTOTAL(3,$B$13:B34)</f>
        <v>22</v>
      </c>
      <c r="B34" s="28" t="s">
        <v>68</v>
      </c>
      <c r="C34" s="54">
        <v>24918</v>
      </c>
      <c r="D34" s="28"/>
      <c r="E34" s="18" t="s">
        <v>49</v>
      </c>
      <c r="F34" s="30" t="s">
        <v>116</v>
      </c>
      <c r="G34" s="18">
        <v>3.33</v>
      </c>
      <c r="H34" s="18"/>
      <c r="I34" s="22"/>
      <c r="J34" s="18"/>
      <c r="K34" s="18"/>
      <c r="L34" s="18"/>
      <c r="M34" s="22">
        <v>0.25</v>
      </c>
      <c r="N34" s="18"/>
      <c r="O34" s="23">
        <v>9740</v>
      </c>
      <c r="P34" s="24">
        <v>38231</v>
      </c>
      <c r="Q34" s="18">
        <v>20</v>
      </c>
      <c r="R34" s="47">
        <v>10</v>
      </c>
      <c r="S34" s="18">
        <f t="shared" si="0"/>
        <v>250</v>
      </c>
      <c r="T34" s="18">
        <v>57.03</v>
      </c>
      <c r="U34" s="53">
        <v>45839</v>
      </c>
      <c r="V34" s="18" t="s">
        <v>41</v>
      </c>
      <c r="W34" s="18"/>
      <c r="X34" s="26">
        <v>866882250</v>
      </c>
      <c r="Y34" s="58" t="s">
        <v>158</v>
      </c>
      <c r="Z34" s="31" t="s">
        <v>95</v>
      </c>
    </row>
    <row r="35" spans="1:26" ht="90" x14ac:dyDescent="0.25">
      <c r="A35" s="18">
        <f>SUBTOTAL(3,$B$13:B35)</f>
        <v>23</v>
      </c>
      <c r="B35" s="28" t="s">
        <v>69</v>
      </c>
      <c r="C35" s="54">
        <v>30561</v>
      </c>
      <c r="D35" s="28"/>
      <c r="E35" s="18" t="s">
        <v>49</v>
      </c>
      <c r="F35" s="30" t="s">
        <v>117</v>
      </c>
      <c r="G35" s="18">
        <v>3.66</v>
      </c>
      <c r="H35" s="18"/>
      <c r="I35" s="22"/>
      <c r="J35" s="18"/>
      <c r="K35" s="18"/>
      <c r="L35" s="18"/>
      <c r="M35" s="22">
        <v>0.25</v>
      </c>
      <c r="N35" s="18"/>
      <c r="O35" s="23">
        <v>10706</v>
      </c>
      <c r="P35" s="24">
        <v>38657</v>
      </c>
      <c r="Q35" s="18">
        <v>19</v>
      </c>
      <c r="R35" s="47">
        <v>8</v>
      </c>
      <c r="S35" s="18">
        <f t="shared" si="0"/>
        <v>236</v>
      </c>
      <c r="T35" s="18">
        <v>41.09</v>
      </c>
      <c r="U35" s="53">
        <v>45839</v>
      </c>
      <c r="V35" s="18"/>
      <c r="W35" s="18" t="s">
        <v>41</v>
      </c>
      <c r="X35" s="26">
        <v>867145500</v>
      </c>
      <c r="Y35" s="58" t="s">
        <v>159</v>
      </c>
      <c r="Z35" s="31" t="s">
        <v>95</v>
      </c>
    </row>
    <row r="36" spans="1:26" ht="135" x14ac:dyDescent="0.25">
      <c r="A36" s="18">
        <f>SUBTOTAL(3,$B$13:B36)</f>
        <v>24</v>
      </c>
      <c r="B36" s="28" t="s">
        <v>70</v>
      </c>
      <c r="C36" s="54"/>
      <c r="D36" s="32">
        <v>26408</v>
      </c>
      <c r="E36" s="18" t="s">
        <v>49</v>
      </c>
      <c r="F36" s="30" t="s">
        <v>118</v>
      </c>
      <c r="G36" s="18">
        <v>4.32</v>
      </c>
      <c r="H36" s="18"/>
      <c r="I36" s="22"/>
      <c r="J36" s="18"/>
      <c r="K36" s="18"/>
      <c r="L36" s="18">
        <v>0.1</v>
      </c>
      <c r="M36" s="22">
        <v>0.25</v>
      </c>
      <c r="N36" s="18"/>
      <c r="O36" s="23">
        <v>12646</v>
      </c>
      <c r="P36" s="24">
        <v>35674</v>
      </c>
      <c r="Q36" s="18">
        <v>27</v>
      </c>
      <c r="R36" s="47">
        <v>10</v>
      </c>
      <c r="S36" s="18">
        <f t="shared" si="0"/>
        <v>334</v>
      </c>
      <c r="T36" s="18">
        <v>53.02</v>
      </c>
      <c r="U36" s="53">
        <v>45839</v>
      </c>
      <c r="V36" s="18" t="s">
        <v>41</v>
      </c>
      <c r="W36" s="18"/>
      <c r="X36" s="26">
        <v>1093014000</v>
      </c>
      <c r="Y36" s="58" t="s">
        <v>158</v>
      </c>
      <c r="Z36" s="31" t="s">
        <v>95</v>
      </c>
    </row>
    <row r="37" spans="1:26" ht="119.25" customHeight="1" x14ac:dyDescent="0.25">
      <c r="A37" s="18">
        <f>SUBTOTAL(3,$B$13:B37)</f>
        <v>25</v>
      </c>
      <c r="B37" s="28" t="s">
        <v>71</v>
      </c>
      <c r="C37" s="54"/>
      <c r="D37" s="32">
        <v>31152</v>
      </c>
      <c r="E37" s="18" t="s">
        <v>49</v>
      </c>
      <c r="F37" s="30" t="s">
        <v>119</v>
      </c>
      <c r="G37" s="18">
        <v>3.33</v>
      </c>
      <c r="H37" s="18"/>
      <c r="I37" s="22"/>
      <c r="J37" s="18"/>
      <c r="K37" s="18"/>
      <c r="L37" s="18"/>
      <c r="M37" s="22">
        <v>0.25</v>
      </c>
      <c r="N37" s="18"/>
      <c r="O37" s="23">
        <v>9740</v>
      </c>
      <c r="P37" s="24">
        <v>40452</v>
      </c>
      <c r="Q37" s="18">
        <v>14</v>
      </c>
      <c r="R37" s="47">
        <v>9</v>
      </c>
      <c r="S37" s="18">
        <f t="shared" si="0"/>
        <v>177</v>
      </c>
      <c r="T37" s="18">
        <v>40.020000000000003</v>
      </c>
      <c r="U37" s="53">
        <v>45839</v>
      </c>
      <c r="V37" s="18"/>
      <c r="W37" s="18" t="s">
        <v>41</v>
      </c>
      <c r="X37" s="26">
        <v>715908375</v>
      </c>
      <c r="Y37" s="58" t="s">
        <v>159</v>
      </c>
      <c r="Z37" s="31" t="s">
        <v>95</v>
      </c>
    </row>
    <row r="38" spans="1:26" ht="181.5" customHeight="1" x14ac:dyDescent="0.25">
      <c r="A38" s="18">
        <f>SUBTOTAL(3,$B$13:B38)</f>
        <v>26</v>
      </c>
      <c r="B38" s="28" t="s">
        <v>72</v>
      </c>
      <c r="C38" s="54">
        <v>25097</v>
      </c>
      <c r="D38" s="28"/>
      <c r="E38" s="18" t="s">
        <v>49</v>
      </c>
      <c r="F38" s="30" t="s">
        <v>120</v>
      </c>
      <c r="G38" s="18">
        <v>3.66</v>
      </c>
      <c r="H38" s="27">
        <v>0.25</v>
      </c>
      <c r="I38" s="22"/>
      <c r="J38" s="18"/>
      <c r="K38" s="18"/>
      <c r="L38" s="18"/>
      <c r="M38" s="22">
        <v>0.25</v>
      </c>
      <c r="N38" s="18"/>
      <c r="O38" s="23">
        <v>11437</v>
      </c>
      <c r="P38" s="24">
        <v>36342</v>
      </c>
      <c r="Q38" s="18">
        <v>26</v>
      </c>
      <c r="R38" s="48" t="s">
        <v>133</v>
      </c>
      <c r="S38" s="18">
        <f t="shared" si="0"/>
        <v>312</v>
      </c>
      <c r="T38" s="18">
        <v>56.09</v>
      </c>
      <c r="U38" s="53">
        <v>45839</v>
      </c>
      <c r="V38" s="18" t="s">
        <v>41</v>
      </c>
      <c r="W38" s="18"/>
      <c r="X38" s="26">
        <v>977842125</v>
      </c>
      <c r="Y38" s="58" t="s">
        <v>156</v>
      </c>
      <c r="Z38" s="31" t="s">
        <v>96</v>
      </c>
    </row>
    <row r="39" spans="1:26" ht="120" x14ac:dyDescent="0.25">
      <c r="A39" s="18">
        <f>SUBTOTAL(3,$B$13:B39)</f>
        <v>27</v>
      </c>
      <c r="B39" s="28" t="s">
        <v>73</v>
      </c>
      <c r="C39" s="54">
        <v>29994</v>
      </c>
      <c r="D39" s="28"/>
      <c r="E39" s="18" t="s">
        <v>49</v>
      </c>
      <c r="F39" s="30" t="s">
        <v>121</v>
      </c>
      <c r="G39" s="18">
        <v>3.33</v>
      </c>
      <c r="H39" s="18">
        <v>0.2</v>
      </c>
      <c r="I39" s="22"/>
      <c r="J39" s="18"/>
      <c r="K39" s="18"/>
      <c r="L39" s="18"/>
      <c r="M39" s="22">
        <v>0.25</v>
      </c>
      <c r="N39" s="18"/>
      <c r="O39" s="23">
        <v>10325</v>
      </c>
      <c r="P39" s="24">
        <v>40452</v>
      </c>
      <c r="Q39" s="18">
        <v>14</v>
      </c>
      <c r="R39" s="47">
        <v>9</v>
      </c>
      <c r="S39" s="18">
        <f t="shared" si="0"/>
        <v>177</v>
      </c>
      <c r="T39" s="18">
        <v>43.04</v>
      </c>
      <c r="U39" s="53">
        <v>45839</v>
      </c>
      <c r="V39" s="18"/>
      <c r="W39" s="18" t="s">
        <v>41</v>
      </c>
      <c r="X39" s="26">
        <v>758905875</v>
      </c>
      <c r="Y39" s="58" t="s">
        <v>157</v>
      </c>
      <c r="Z39" s="31" t="s">
        <v>96</v>
      </c>
    </row>
    <row r="40" spans="1:26" ht="187.5" customHeight="1" x14ac:dyDescent="0.25">
      <c r="A40" s="18">
        <f>SUBTOTAL(3,$B$13:B40)</f>
        <v>28</v>
      </c>
      <c r="B40" s="28" t="s">
        <v>74</v>
      </c>
      <c r="C40" s="54">
        <v>25883</v>
      </c>
      <c r="D40" s="28"/>
      <c r="E40" s="18" t="s">
        <v>49</v>
      </c>
      <c r="F40" s="30" t="s">
        <v>122</v>
      </c>
      <c r="G40" s="18">
        <v>3.99</v>
      </c>
      <c r="H40" s="18"/>
      <c r="I40" s="22"/>
      <c r="J40" s="18"/>
      <c r="K40" s="18"/>
      <c r="L40" s="18"/>
      <c r="M40" s="22">
        <v>0.25</v>
      </c>
      <c r="N40" s="18"/>
      <c r="O40" s="23">
        <v>11671</v>
      </c>
      <c r="P40" s="24">
        <v>36342</v>
      </c>
      <c r="Q40" s="18">
        <v>26</v>
      </c>
      <c r="R40" s="48" t="s">
        <v>133</v>
      </c>
      <c r="S40" s="18">
        <f t="shared" si="0"/>
        <v>312</v>
      </c>
      <c r="T40" s="18">
        <v>54.07</v>
      </c>
      <c r="U40" s="53">
        <v>45839</v>
      </c>
      <c r="V40" s="18" t="s">
        <v>41</v>
      </c>
      <c r="W40" s="18"/>
      <c r="X40" s="26">
        <v>1091215125</v>
      </c>
      <c r="Y40" s="58" t="s">
        <v>156</v>
      </c>
      <c r="Z40" s="31" t="s">
        <v>96</v>
      </c>
    </row>
    <row r="41" spans="1:26" ht="195.75" customHeight="1" x14ac:dyDescent="0.25">
      <c r="A41" s="18">
        <f>SUBTOTAL(3,$B$13:B41)</f>
        <v>29</v>
      </c>
      <c r="B41" s="28" t="s">
        <v>75</v>
      </c>
      <c r="C41" s="54">
        <v>24400</v>
      </c>
      <c r="D41" s="28"/>
      <c r="E41" s="18" t="s">
        <v>49</v>
      </c>
      <c r="F41" s="30" t="s">
        <v>123</v>
      </c>
      <c r="G41" s="18">
        <v>4.32</v>
      </c>
      <c r="H41" s="27">
        <v>0.25</v>
      </c>
      <c r="I41" s="22"/>
      <c r="J41" s="18"/>
      <c r="K41" s="18"/>
      <c r="L41" s="18"/>
      <c r="M41" s="22">
        <v>0.25</v>
      </c>
      <c r="N41" s="18"/>
      <c r="O41" s="23">
        <v>13367</v>
      </c>
      <c r="P41" s="24">
        <v>37257</v>
      </c>
      <c r="Q41" s="18">
        <v>23</v>
      </c>
      <c r="R41" s="47">
        <v>6</v>
      </c>
      <c r="S41" s="18">
        <f t="shared" si="0"/>
        <v>282</v>
      </c>
      <c r="T41" s="18">
        <v>58.08</v>
      </c>
      <c r="U41" s="53">
        <v>45839</v>
      </c>
      <c r="V41" s="18" t="s">
        <v>41</v>
      </c>
      <c r="W41" s="18"/>
      <c r="X41" s="26">
        <v>878896688</v>
      </c>
      <c r="Y41" s="58" t="s">
        <v>156</v>
      </c>
      <c r="Z41" s="31" t="s">
        <v>97</v>
      </c>
    </row>
    <row r="42" spans="1:26" ht="190.5" customHeight="1" x14ac:dyDescent="0.25">
      <c r="A42" s="18">
        <f>SUBTOTAL(3,$B$13:B42)</f>
        <v>30</v>
      </c>
      <c r="B42" s="28" t="s">
        <v>76</v>
      </c>
      <c r="C42" s="54">
        <v>25842</v>
      </c>
      <c r="D42" s="28"/>
      <c r="E42" s="18" t="s">
        <v>49</v>
      </c>
      <c r="F42" s="30" t="s">
        <v>124</v>
      </c>
      <c r="G42" s="18">
        <v>4.9800000000000004</v>
      </c>
      <c r="H42" s="27">
        <v>0.25</v>
      </c>
      <c r="I42" s="22"/>
      <c r="J42" s="18"/>
      <c r="K42" s="18"/>
      <c r="L42" s="18"/>
      <c r="M42" s="22">
        <v>0.25</v>
      </c>
      <c r="N42" s="18"/>
      <c r="O42" s="23">
        <v>15298</v>
      </c>
      <c r="P42" s="24">
        <v>35796</v>
      </c>
      <c r="Q42" s="18">
        <v>27</v>
      </c>
      <c r="R42" s="47">
        <v>6</v>
      </c>
      <c r="S42" s="18">
        <f t="shared" si="0"/>
        <v>330</v>
      </c>
      <c r="T42" s="18">
        <v>54.08</v>
      </c>
      <c r="U42" s="53">
        <v>45839</v>
      </c>
      <c r="V42" s="18" t="s">
        <v>41</v>
      </c>
      <c r="W42" s="18"/>
      <c r="X42" s="26">
        <v>1441812938</v>
      </c>
      <c r="Y42" s="58" t="s">
        <v>156</v>
      </c>
      <c r="Z42" s="31" t="s">
        <v>97</v>
      </c>
    </row>
    <row r="43" spans="1:26" ht="190.5" customHeight="1" x14ac:dyDescent="0.25">
      <c r="A43" s="18">
        <f>SUBTOTAL(3,$B$13:B43)</f>
        <v>31</v>
      </c>
      <c r="B43" s="28" t="s">
        <v>77</v>
      </c>
      <c r="C43" s="54">
        <v>26426</v>
      </c>
      <c r="D43" s="28"/>
      <c r="E43" s="18" t="s">
        <v>49</v>
      </c>
      <c r="F43" s="30" t="s">
        <v>125</v>
      </c>
      <c r="G43" s="18">
        <v>3.66</v>
      </c>
      <c r="H43" s="18">
        <v>0.2</v>
      </c>
      <c r="I43" s="22"/>
      <c r="J43" s="18"/>
      <c r="K43" s="18"/>
      <c r="L43" s="18"/>
      <c r="M43" s="22">
        <v>0.25</v>
      </c>
      <c r="N43" s="18"/>
      <c r="O43" s="23">
        <v>11291</v>
      </c>
      <c r="P43" s="24">
        <v>36251</v>
      </c>
      <c r="Q43" s="18">
        <v>25</v>
      </c>
      <c r="R43" s="47">
        <v>8</v>
      </c>
      <c r="S43" s="18">
        <f t="shared" si="0"/>
        <v>308</v>
      </c>
      <c r="T43" s="18">
        <v>53.01</v>
      </c>
      <c r="U43" s="53">
        <v>45839</v>
      </c>
      <c r="V43" s="18" t="s">
        <v>41</v>
      </c>
      <c r="W43" s="18"/>
      <c r="X43" s="26">
        <v>1109291625</v>
      </c>
      <c r="Y43" s="58" t="s">
        <v>156</v>
      </c>
      <c r="Z43" s="31" t="s">
        <v>97</v>
      </c>
    </row>
    <row r="44" spans="1:26" ht="195" customHeight="1" x14ac:dyDescent="0.25">
      <c r="A44" s="18">
        <f>SUBTOTAL(3,$B$13:B44)</f>
        <v>32</v>
      </c>
      <c r="B44" s="28" t="s">
        <v>78</v>
      </c>
      <c r="C44" s="54">
        <v>26444</v>
      </c>
      <c r="D44" s="28"/>
      <c r="E44" s="18"/>
      <c r="F44" s="30" t="s">
        <v>126</v>
      </c>
      <c r="G44" s="18">
        <v>3.33</v>
      </c>
      <c r="H44" s="18"/>
      <c r="I44" s="22"/>
      <c r="J44" s="18"/>
      <c r="K44" s="18"/>
      <c r="L44" s="18"/>
      <c r="M44" s="22">
        <v>0.25</v>
      </c>
      <c r="N44" s="18"/>
      <c r="O44" s="23">
        <v>9740</v>
      </c>
      <c r="P44" s="24">
        <v>34578</v>
      </c>
      <c r="Q44" s="18">
        <v>30</v>
      </c>
      <c r="R44" s="47">
        <v>10</v>
      </c>
      <c r="S44" s="18">
        <f>(Q44*12)+R44</f>
        <v>370</v>
      </c>
      <c r="T44" s="18">
        <v>53.01</v>
      </c>
      <c r="U44" s="53">
        <v>45839</v>
      </c>
      <c r="V44" s="18" t="s">
        <v>41</v>
      </c>
      <c r="W44" s="18"/>
      <c r="X44" s="26">
        <v>993505500</v>
      </c>
      <c r="Y44" s="58" t="s">
        <v>156</v>
      </c>
      <c r="Z44" s="31" t="s">
        <v>97</v>
      </c>
    </row>
    <row r="45" spans="1:26" ht="90" x14ac:dyDescent="0.25">
      <c r="A45" s="18">
        <f>SUBTOTAL(3,$B$13:B45)</f>
        <v>33</v>
      </c>
      <c r="B45" s="28" t="s">
        <v>79</v>
      </c>
      <c r="C45" s="54">
        <v>29607</v>
      </c>
      <c r="D45" s="28"/>
      <c r="E45" s="18"/>
      <c r="F45" s="30" t="s">
        <v>149</v>
      </c>
      <c r="G45" s="18">
        <v>3.66</v>
      </c>
      <c r="H45" s="18"/>
      <c r="I45" s="22"/>
      <c r="J45" s="18"/>
      <c r="K45" s="18"/>
      <c r="L45" s="18"/>
      <c r="M45" s="22">
        <v>0.25</v>
      </c>
      <c r="N45" s="18"/>
      <c r="O45" s="23">
        <v>10706</v>
      </c>
      <c r="P45" s="24">
        <v>39569</v>
      </c>
      <c r="Q45" s="18">
        <v>17</v>
      </c>
      <c r="R45" s="47">
        <v>2</v>
      </c>
      <c r="S45" s="18">
        <f t="shared" si="0"/>
        <v>206</v>
      </c>
      <c r="T45" s="18">
        <v>44.05</v>
      </c>
      <c r="U45" s="53">
        <v>45839</v>
      </c>
      <c r="V45" s="18"/>
      <c r="W45" s="18" t="s">
        <v>41</v>
      </c>
      <c r="X45" s="26">
        <v>826999875</v>
      </c>
      <c r="Y45" s="58" t="s">
        <v>159</v>
      </c>
      <c r="Z45" s="31" t="s">
        <v>98</v>
      </c>
    </row>
    <row r="46" spans="1:26" ht="168.75" customHeight="1" x14ac:dyDescent="0.25">
      <c r="A46" s="18">
        <f>SUBTOTAL(3,$B$13:B46)</f>
        <v>34</v>
      </c>
      <c r="B46" s="28" t="s">
        <v>80</v>
      </c>
      <c r="C46" s="54">
        <v>23682</v>
      </c>
      <c r="D46" s="28"/>
      <c r="E46" s="18"/>
      <c r="F46" s="30" t="s">
        <v>128</v>
      </c>
      <c r="G46" s="18">
        <v>3.66</v>
      </c>
      <c r="H46" s="18"/>
      <c r="I46" s="22"/>
      <c r="J46" s="18"/>
      <c r="K46" s="18"/>
      <c r="L46" s="18"/>
      <c r="M46" s="22">
        <v>0.25</v>
      </c>
      <c r="N46" s="18"/>
      <c r="O46" s="23">
        <v>10706</v>
      </c>
      <c r="P46" s="24">
        <v>37742</v>
      </c>
      <c r="Q46" s="18">
        <v>22</v>
      </c>
      <c r="R46" s="47">
        <v>2</v>
      </c>
      <c r="S46" s="18">
        <f t="shared" si="0"/>
        <v>266</v>
      </c>
      <c r="T46" s="18">
        <v>60.07</v>
      </c>
      <c r="U46" s="53">
        <v>45839</v>
      </c>
      <c r="V46" s="18" t="s">
        <v>41</v>
      </c>
      <c r="W46" s="18"/>
      <c r="X46" s="26">
        <v>117760500</v>
      </c>
      <c r="Y46" s="58" t="s">
        <v>160</v>
      </c>
      <c r="Z46" s="31" t="s">
        <v>98</v>
      </c>
    </row>
    <row r="47" spans="1:26" ht="105" x14ac:dyDescent="0.25">
      <c r="A47" s="18">
        <f>SUBTOTAL(3,$B$13:B47)</f>
        <v>35</v>
      </c>
      <c r="B47" s="28" t="s">
        <v>81</v>
      </c>
      <c r="C47" s="54">
        <v>28489</v>
      </c>
      <c r="D47" s="28"/>
      <c r="E47" s="18"/>
      <c r="F47" s="30" t="s">
        <v>129</v>
      </c>
      <c r="G47" s="18">
        <v>3.33</v>
      </c>
      <c r="H47" s="18">
        <v>0.2</v>
      </c>
      <c r="I47" s="22"/>
      <c r="J47" s="18"/>
      <c r="K47" s="18"/>
      <c r="L47" s="18"/>
      <c r="M47" s="22">
        <v>0.25</v>
      </c>
      <c r="N47" s="18"/>
      <c r="O47" s="23">
        <v>10325</v>
      </c>
      <c r="P47" s="24">
        <v>41487</v>
      </c>
      <c r="Q47" s="18">
        <v>11</v>
      </c>
      <c r="R47" s="47">
        <v>11</v>
      </c>
      <c r="S47" s="18">
        <f t="shared" si="0"/>
        <v>143</v>
      </c>
      <c r="T47" s="18">
        <v>47.06</v>
      </c>
      <c r="U47" s="53">
        <v>45839</v>
      </c>
      <c r="V47" s="18"/>
      <c r="W47" s="18" t="s">
        <v>41</v>
      </c>
      <c r="X47" s="26">
        <v>712442250</v>
      </c>
      <c r="Y47" s="58" t="s">
        <v>161</v>
      </c>
      <c r="Z47" s="31" t="s">
        <v>99</v>
      </c>
    </row>
    <row r="48" spans="1:26" ht="105" x14ac:dyDescent="0.25">
      <c r="A48" s="18">
        <f>SUBTOTAL(3,$B$13:B48)</f>
        <v>36</v>
      </c>
      <c r="B48" s="28" t="s">
        <v>82</v>
      </c>
      <c r="C48" s="54">
        <v>25491</v>
      </c>
      <c r="D48" s="28"/>
      <c r="E48" s="18"/>
      <c r="F48" s="30" t="s">
        <v>130</v>
      </c>
      <c r="G48" s="27">
        <v>3</v>
      </c>
      <c r="H48" s="18"/>
      <c r="I48" s="22"/>
      <c r="J48" s="18"/>
      <c r="K48" s="18"/>
      <c r="L48" s="18"/>
      <c r="M48" s="22">
        <v>0.25</v>
      </c>
      <c r="N48" s="18"/>
      <c r="O48" s="23">
        <v>8775</v>
      </c>
      <c r="P48" s="24">
        <v>37257</v>
      </c>
      <c r="Q48" s="18">
        <v>13</v>
      </c>
      <c r="R48" s="47">
        <v>8</v>
      </c>
      <c r="S48" s="18">
        <f t="shared" si="0"/>
        <v>164</v>
      </c>
      <c r="T48" s="18">
        <v>55.08</v>
      </c>
      <c r="U48" s="53">
        <v>45839</v>
      </c>
      <c r="V48" s="18"/>
      <c r="W48" s="18" t="s">
        <v>41</v>
      </c>
      <c r="X48" s="26">
        <v>631800000</v>
      </c>
      <c r="Y48" s="58" t="s">
        <v>162</v>
      </c>
      <c r="Z48" s="31" t="s">
        <v>99</v>
      </c>
    </row>
    <row r="49" spans="1:27" ht="105" x14ac:dyDescent="0.25">
      <c r="A49" s="18">
        <f>SUBTOTAL(3,$B$13:B49)</f>
        <v>37</v>
      </c>
      <c r="B49" s="28" t="s">
        <v>83</v>
      </c>
      <c r="C49" s="54">
        <v>24867</v>
      </c>
      <c r="D49" s="28"/>
      <c r="E49" s="18"/>
      <c r="F49" s="30" t="s">
        <v>131</v>
      </c>
      <c r="G49" s="27">
        <v>3</v>
      </c>
      <c r="H49" s="18"/>
      <c r="I49" s="22"/>
      <c r="J49" s="18"/>
      <c r="K49" s="18"/>
      <c r="L49" s="18"/>
      <c r="M49" s="22">
        <v>0.25</v>
      </c>
      <c r="N49" s="18"/>
      <c r="O49" s="23">
        <v>8775</v>
      </c>
      <c r="P49" s="24">
        <v>41548</v>
      </c>
      <c r="Q49" s="18">
        <v>11</v>
      </c>
      <c r="R49" s="47">
        <v>9</v>
      </c>
      <c r="S49" s="18">
        <f t="shared" si="0"/>
        <v>141</v>
      </c>
      <c r="T49" s="18">
        <v>57.05</v>
      </c>
      <c r="U49" s="53">
        <v>45839</v>
      </c>
      <c r="V49" s="18"/>
      <c r="W49" s="18" t="s">
        <v>41</v>
      </c>
      <c r="X49" s="26">
        <v>570375000</v>
      </c>
      <c r="Y49" s="58" t="s">
        <v>161</v>
      </c>
      <c r="Z49" s="31" t="s">
        <v>99</v>
      </c>
    </row>
    <row r="50" spans="1:27" ht="105" x14ac:dyDescent="0.25">
      <c r="A50" s="18">
        <f>SUBTOTAL(3,$B$13:B50)</f>
        <v>38</v>
      </c>
      <c r="B50" s="28" t="s">
        <v>84</v>
      </c>
      <c r="C50" s="54">
        <v>28952</v>
      </c>
      <c r="D50" s="28"/>
      <c r="E50" s="18"/>
      <c r="F50" s="30" t="s">
        <v>134</v>
      </c>
      <c r="G50" s="18">
        <v>3.99</v>
      </c>
      <c r="H50" s="18"/>
      <c r="I50" s="22"/>
      <c r="J50" s="18"/>
      <c r="K50" s="18"/>
      <c r="L50" s="18"/>
      <c r="M50" s="22">
        <v>0.25</v>
      </c>
      <c r="N50" s="18"/>
      <c r="O50" s="23">
        <v>11677</v>
      </c>
      <c r="P50" s="24">
        <v>38169</v>
      </c>
      <c r="Q50" s="18">
        <v>21</v>
      </c>
      <c r="R50" s="48" t="s">
        <v>133</v>
      </c>
      <c r="S50" s="18">
        <f t="shared" si="0"/>
        <v>252</v>
      </c>
      <c r="T50" s="18">
        <v>46.02</v>
      </c>
      <c r="U50" s="53">
        <v>45839</v>
      </c>
      <c r="V50" s="18"/>
      <c r="W50" s="18" t="s">
        <v>41</v>
      </c>
      <c r="X50" s="26">
        <v>962836875</v>
      </c>
      <c r="Y50" s="58" t="s">
        <v>161</v>
      </c>
      <c r="Z50" s="31" t="s">
        <v>99</v>
      </c>
    </row>
    <row r="51" spans="1:27" ht="105" x14ac:dyDescent="0.25">
      <c r="A51" s="18">
        <f>SUBTOTAL(3,$B$13:B51)</f>
        <v>39</v>
      </c>
      <c r="B51" s="28" t="s">
        <v>85</v>
      </c>
      <c r="C51" s="54">
        <v>30283</v>
      </c>
      <c r="D51" s="28"/>
      <c r="E51" s="18"/>
      <c r="F51" s="30" t="s">
        <v>132</v>
      </c>
      <c r="G51" s="18">
        <v>2.34</v>
      </c>
      <c r="H51" s="27">
        <v>0.15</v>
      </c>
      <c r="I51" s="22"/>
      <c r="J51" s="18"/>
      <c r="K51" s="18"/>
      <c r="L51" s="18"/>
      <c r="M51" s="22">
        <v>0.25</v>
      </c>
      <c r="N51" s="18"/>
      <c r="O51" s="23">
        <v>7283</v>
      </c>
      <c r="P51" s="24">
        <v>42370</v>
      </c>
      <c r="Q51" s="18">
        <v>9</v>
      </c>
      <c r="R51" s="47">
        <v>6</v>
      </c>
      <c r="S51" s="18">
        <f t="shared" si="0"/>
        <v>114</v>
      </c>
      <c r="T51" s="18">
        <v>42.07</v>
      </c>
      <c r="U51" s="53">
        <v>45839</v>
      </c>
      <c r="V51" s="18"/>
      <c r="W51" s="18" t="s">
        <v>41</v>
      </c>
      <c r="X51" s="26">
        <v>475232063</v>
      </c>
      <c r="Y51" s="58" t="s">
        <v>161</v>
      </c>
      <c r="Z51" s="31" t="s">
        <v>99</v>
      </c>
    </row>
    <row r="52" spans="1:27" s="17" customFormat="1" ht="18.75" x14ac:dyDescent="0.25">
      <c r="A52" s="9" t="s">
        <v>16</v>
      </c>
      <c r="B52" s="12" t="s">
        <v>17</v>
      </c>
      <c r="C52" s="4"/>
      <c r="D52" s="4"/>
      <c r="E52" s="4"/>
      <c r="F52" s="4"/>
      <c r="G52" s="4"/>
      <c r="H52" s="4"/>
      <c r="I52" s="34"/>
      <c r="J52" s="4"/>
      <c r="K52" s="4"/>
      <c r="L52" s="4"/>
      <c r="M52" s="4"/>
      <c r="N52" s="4"/>
      <c r="O52" s="13"/>
      <c r="P52" s="35"/>
      <c r="Q52" s="4"/>
      <c r="R52" s="4"/>
      <c r="S52" s="4"/>
      <c r="T52" s="4"/>
      <c r="U52" s="36"/>
      <c r="V52" s="4"/>
      <c r="W52" s="4"/>
      <c r="X52" s="37"/>
      <c r="Y52" s="4"/>
      <c r="Z52" s="6"/>
      <c r="AA52" s="7"/>
    </row>
    <row r="53" spans="1:27" s="17" customFormat="1" ht="18.75" x14ac:dyDescent="0.25">
      <c r="A53" s="9"/>
      <c r="B53" s="12"/>
      <c r="C53" s="4"/>
      <c r="D53" s="4"/>
      <c r="E53" s="4"/>
      <c r="F53" s="4"/>
      <c r="G53" s="4"/>
      <c r="H53" s="4"/>
      <c r="I53" s="34"/>
      <c r="J53" s="4"/>
      <c r="K53" s="4"/>
      <c r="L53" s="4"/>
      <c r="M53" s="4"/>
      <c r="N53" s="4"/>
      <c r="O53" s="13"/>
      <c r="P53" s="35"/>
      <c r="Q53" s="4"/>
      <c r="R53" s="4"/>
      <c r="S53" s="4"/>
      <c r="T53" s="4"/>
      <c r="U53" s="36"/>
      <c r="V53" s="4"/>
      <c r="W53" s="4"/>
      <c r="X53" s="37"/>
      <c r="Y53" s="4"/>
      <c r="Z53" s="6"/>
      <c r="AA53" s="7"/>
    </row>
    <row r="54" spans="1:27" s="17" customFormat="1" ht="18.75" x14ac:dyDescent="0.25">
      <c r="A54" s="4"/>
      <c r="B54" s="61" t="s">
        <v>18</v>
      </c>
      <c r="C54" s="61"/>
      <c r="D54" s="3"/>
      <c r="E54" s="3"/>
      <c r="F54" s="3"/>
      <c r="G54" s="3"/>
      <c r="H54" s="3"/>
      <c r="I54" s="38"/>
      <c r="J54" s="3"/>
      <c r="K54" s="3"/>
      <c r="L54" s="3"/>
      <c r="M54" s="3"/>
      <c r="N54" s="3"/>
      <c r="O54" s="13"/>
      <c r="P54" s="14"/>
      <c r="Q54" s="3"/>
      <c r="R54" s="3"/>
      <c r="S54" s="3"/>
      <c r="T54" s="3"/>
      <c r="U54" s="15"/>
      <c r="V54" s="3"/>
      <c r="W54" s="3"/>
      <c r="X54" s="16">
        <f>X12</f>
        <v>37144809620</v>
      </c>
      <c r="Y54" s="4"/>
      <c r="Z54" s="6"/>
      <c r="AA54" s="7"/>
    </row>
    <row r="55" spans="1:27" x14ac:dyDescent="0.25">
      <c r="X55" s="49"/>
    </row>
    <row r="56" spans="1:27" ht="15.75" customHeight="1" x14ac:dyDescent="0.25">
      <c r="B56" s="68"/>
      <c r="C56" s="68"/>
      <c r="D56" s="68"/>
      <c r="E56" s="68"/>
      <c r="F56" s="68"/>
      <c r="G56" s="68"/>
      <c r="Q56" s="74"/>
      <c r="R56" s="74"/>
      <c r="S56" s="74"/>
      <c r="T56" s="74"/>
      <c r="U56" s="74"/>
      <c r="V56" s="74"/>
      <c r="W56" s="39"/>
      <c r="X56" s="40"/>
    </row>
    <row r="57" spans="1:27" ht="15.75" customHeight="1" x14ac:dyDescent="0.25">
      <c r="B57" s="69"/>
      <c r="C57" s="69"/>
      <c r="D57" s="69"/>
      <c r="E57" s="69"/>
      <c r="F57" s="69"/>
      <c r="G57" s="69"/>
      <c r="Q57" s="74"/>
      <c r="R57" s="74"/>
      <c r="S57" s="74"/>
      <c r="T57" s="74"/>
      <c r="U57" s="74"/>
      <c r="V57" s="74"/>
      <c r="W57" s="41"/>
      <c r="X57" s="42"/>
    </row>
    <row r="62" spans="1:27" x14ac:dyDescent="0.25">
      <c r="B62" s="43"/>
      <c r="C62" s="43"/>
      <c r="D62" s="43"/>
      <c r="R62" s="66"/>
      <c r="S62" s="66"/>
      <c r="T62" s="66"/>
      <c r="U62" s="66"/>
      <c r="V62" s="66"/>
    </row>
  </sheetData>
  <autoFilter ref="A11:AA54"/>
  <mergeCells count="28">
    <mergeCell ref="B54:C54"/>
    <mergeCell ref="B56:G56"/>
    <mergeCell ref="B57:G57"/>
    <mergeCell ref="P9:S9"/>
    <mergeCell ref="R62:V62"/>
    <mergeCell ref="Q56:V57"/>
    <mergeCell ref="T9:T10"/>
    <mergeCell ref="U9:U10"/>
    <mergeCell ref="B1:E1"/>
    <mergeCell ref="B2:E2"/>
    <mergeCell ref="C9:D9"/>
    <mergeCell ref="G9:N9"/>
    <mergeCell ref="O9:O10"/>
    <mergeCell ref="F1:X1"/>
    <mergeCell ref="F2:X2"/>
    <mergeCell ref="A4:C4"/>
    <mergeCell ref="A5:C5"/>
    <mergeCell ref="K4:S4"/>
    <mergeCell ref="K5:S5"/>
    <mergeCell ref="D7:Y7"/>
    <mergeCell ref="Y9:Y10"/>
    <mergeCell ref="V9:W9"/>
    <mergeCell ref="X9:X10"/>
    <mergeCell ref="Z9:Z10"/>
    <mergeCell ref="A9:A10"/>
    <mergeCell ref="B9:B10"/>
    <mergeCell ref="E9:E10"/>
    <mergeCell ref="F9:F10"/>
  </mergeCells>
  <pageMargins left="0.51181102362204722" right="0.19685039370078741" top="0.47244094488188981" bottom="0.43307086614173229" header="0.27559055118110237" footer="0.35433070866141736"/>
  <pageSetup paperSize="9" scale="62" fitToHeight="0" orientation="landscape" horizontalDpi="4294967292" r:id="rId1"/>
  <headerFooter differentFirst="1">
    <oddHeader>&amp;C&amp;P</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 PNV</vt:lpstr>
      <vt:lpstr>PL UBND</vt:lpstr>
      <vt:lpstr>'PL UBND'!Print_Area</vt:lpstr>
      <vt:lpstr>'PL PNV'!Print_Titles</vt:lpstr>
      <vt:lpstr>'PL UBND'!Print_Titles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2025-06-30T08:30:32Z</cp:lastPrinted>
  <dcterms:created xsi:type="dcterms:W3CDTF">2025-01-10T07:39:37Z</dcterms:created>
  <dcterms:modified xsi:type="dcterms:W3CDTF">2025-07-15T03:20:21Z</dcterms:modified>
</cp:coreProperties>
</file>